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Quarterly Repor" sheetId="1" r:id="rId1"/>
  </sheets>
  <definedNames>
    <definedName name="_xlnm.Print_Area" localSheetId="0">'Quarterly Repor'!$A$1:$Q$321</definedName>
    <definedName name="_xlnm.Print_Area">'Quarterly Repor'!$A$1:$P$321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<sst xmlns="http://schemas.openxmlformats.org/spreadsheetml/2006/main" count="291" uniqueCount="227">
  <si>
    <t>HUNZA CONSOLIDATION  BERHAD (297020-W)</t>
  </si>
  <si>
    <t>QUARTERLY REPORT FOR  THE  PERIOD ENDED  30 SEPT 2000</t>
  </si>
  <si>
    <t>The  Directors  are pleased  to  announce the  unaudited  results  of the  Group  and  the Company for the period ended 30 Sept 2000</t>
  </si>
  <si>
    <t>CONSOLIDATED INCOME STATEMENT</t>
  </si>
  <si>
    <t>1.</t>
  </si>
  <si>
    <t>2.</t>
  </si>
  <si>
    <t>3.</t>
  </si>
  <si>
    <t>CONSOLIDATED BALANCE SHEET</t>
  </si>
  <si>
    <t>NOTES</t>
  </si>
  <si>
    <t xml:space="preserve">       </t>
  </si>
  <si>
    <t>16</t>
  </si>
  <si>
    <t>By  Order  of  the  Board</t>
  </si>
  <si>
    <t>Ong Eng Choon</t>
  </si>
  <si>
    <t>Tay Phaik Huat</t>
  </si>
  <si>
    <t>Secretaries</t>
  </si>
  <si>
    <t>Penang</t>
  </si>
  <si>
    <t>Date: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</si>
  <si>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</si>
  <si>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</si>
  <si>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</si>
  <si>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</si>
  <si>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</si>
  <si>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</si>
  <si>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</si>
  <si>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</si>
  <si>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</si>
  <si>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</si>
  <si>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</si>
  <si>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</si>
  <si>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Note: The fully diluted earnings per share are not shown, as </t>
  </si>
  <si>
    <t>Dividend per share (sen)</t>
  </si>
  <si>
    <t>Fixed Assets</t>
  </si>
  <si>
    <t>Investment in Associated Companies</t>
  </si>
  <si>
    <t>Other Investments</t>
  </si>
  <si>
    <t>Intangible Assets</t>
  </si>
  <si>
    <t>Current Assets</t>
  </si>
  <si>
    <t>Current Liabilities</t>
  </si>
  <si>
    <t>Net Current Assets</t>
  </si>
  <si>
    <t>Shareholders' Funds</t>
  </si>
  <si>
    <t>Minority Interests</t>
  </si>
  <si>
    <t>Long Term Borrowings</t>
  </si>
  <si>
    <t xml:space="preserve">Other Long Term Liabilities </t>
  </si>
  <si>
    <t>Net tangible assets per share (sen)</t>
  </si>
  <si>
    <t>Accounting Policies</t>
  </si>
  <si>
    <t>1999 annual financial statements.</t>
  </si>
  <si>
    <t>Nature and Amount of the Exceptional Item</t>
  </si>
  <si>
    <t xml:space="preserve">There was no exceptional item for the financial period under review. </t>
  </si>
  <si>
    <t xml:space="preserve">Nature and Amount of Extraordinary Item </t>
  </si>
  <si>
    <t>There was no extraordinary item for the financial period under review.</t>
  </si>
  <si>
    <t xml:space="preserve">Taxation </t>
  </si>
  <si>
    <t>The taxation for the Group comprises :</t>
  </si>
  <si>
    <t>The tax provided for the Group for the current financial period to date is lower than the statutory income tax rate mainly due to the entitlement of tax incentives.</t>
  </si>
  <si>
    <t>Pre-acquisition Profits</t>
  </si>
  <si>
    <t>No pre-acquisition profits are included in the consolidated results of the Group for the period under review.</t>
  </si>
  <si>
    <t>Profit on Sale of Investments and / or Properties</t>
  </si>
  <si>
    <t xml:space="preserve">Particulars of Purchases and Disposals of Quoted Securities </t>
  </si>
  <si>
    <t>Total purchases and disposals of quoted securities for the current financial period to date and profit arising therefrom are as follows :</t>
  </si>
  <si>
    <t>Total investments in quoted securities as at 30 Sept 2000 are as follows :</t>
  </si>
  <si>
    <t>Changes in the Composition of the Group</t>
  </si>
  <si>
    <t>There was no changes in the composition of the Group for the current financial period to date except  the followings :</t>
  </si>
  <si>
    <t>Status of Corporate Proposals Announced But Not Yet Completed</t>
  </si>
  <si>
    <t>There was no corporate proposal announced and not completed as at the date of this announcement except for the announcements  for the</t>
  </si>
  <si>
    <t>following proposals:</t>
  </si>
  <si>
    <t>Seasonal or Cyclical Factors</t>
  </si>
  <si>
    <t xml:space="preserve">Sales especially in seafood division are generally seasonal in nature. The Group's turnover is normally higher during second half of the </t>
  </si>
  <si>
    <t>year due to major festive seasons in the customers' (Europe) market i.e. summer vacation, Christmas and New Year.</t>
  </si>
  <si>
    <t>Issuance and Repayment of Debt and Equity Securities, Shares Buy-backs, Shares Held as Treasury Shares and Resale of</t>
  </si>
  <si>
    <t>Treasury Shares</t>
  </si>
  <si>
    <t xml:space="preserve">There was no issuance and repayment of debt and equity securities, shares buy-backs, held and resale as/of treasury shares during the </t>
  </si>
  <si>
    <t>financial period to date except for the followings:</t>
  </si>
  <si>
    <t>Group Borrowings as at 30.9.2000 (all denominated in RM'000)</t>
  </si>
  <si>
    <t>Short term borrowings (all secured)</t>
  </si>
  <si>
    <t>Long term borrowings (all secured)</t>
  </si>
  <si>
    <t>Contingent Liabilities</t>
  </si>
  <si>
    <t>There has been no liabilities which the Group is contingently liable to.</t>
  </si>
  <si>
    <t xml:space="preserve">Financial Instruments </t>
  </si>
  <si>
    <t>The Group has no off balance sheet financial instruments.</t>
  </si>
  <si>
    <t xml:space="preserve">Pending Material Litigation </t>
  </si>
  <si>
    <t>There has been no material litigation which the Group is involved in.</t>
  </si>
  <si>
    <t>Segment Reporting (1.1.2000-30.9.2000)</t>
  </si>
  <si>
    <t>Comparison with Preceding Quarter's Results</t>
  </si>
  <si>
    <t>The Group achieved a higher profit before tax of RM2,169k in current quarter as compared to a profit of RM1,135k in preceding quarter. Please refer</t>
  </si>
  <si>
    <t>to note 18 for the reasons.</t>
  </si>
  <si>
    <t>Review of Results</t>
  </si>
  <si>
    <t>On the whole, The Group's profit before tax increased from RM1.1 million in the last quarter to RM2.2 million in current quarter.</t>
  </si>
  <si>
    <t xml:space="preserve">The seafood division registered RM0.84 million profit before tax this quarter where as it broke even in last quarter. The improved performance is </t>
  </si>
  <si>
    <t>because margins are better due to below two factors :</t>
  </si>
  <si>
    <t>1)</t>
  </si>
  <si>
    <t>2)</t>
  </si>
  <si>
    <t>The paper pakaging division continues to perform well. This is mainly due to better margins resulting from the following two factors:-</t>
  </si>
  <si>
    <t>Prospects</t>
  </si>
  <si>
    <t>financial year.</t>
  </si>
  <si>
    <t>Variance of Actual Profit from Forecast Profit and Shortfall in the Profit Guarantee</t>
  </si>
  <si>
    <t>Not applicable for current quarter.</t>
  </si>
  <si>
    <t>Dividend</t>
  </si>
  <si>
    <t>The Board of Directors do not propose any interim dividend for the financial period under review.</t>
  </si>
  <si>
    <t>Turnover</t>
  </si>
  <si>
    <t>Investment income</t>
  </si>
  <si>
    <t>Other income including interest income</t>
  </si>
  <si>
    <t xml:space="preserve">Operating profit before interest on </t>
  </si>
  <si>
    <t>borrowings, depreciation and amortisation,</t>
  </si>
  <si>
    <t>exceptional items, income tax,</t>
  </si>
  <si>
    <t>minority interests and extraordinary items</t>
  </si>
  <si>
    <t>Interest on borrowings</t>
  </si>
  <si>
    <t>Depreciation and amortisation</t>
  </si>
  <si>
    <t>Exceptional items</t>
  </si>
  <si>
    <t>Operating profit/(loss) after interest on</t>
  </si>
  <si>
    <t>borrowings, depreciation and amortisation</t>
  </si>
  <si>
    <t>and exceptional items but before income tax,</t>
  </si>
  <si>
    <t>Share in the results of associated</t>
  </si>
  <si>
    <t>companies</t>
  </si>
  <si>
    <t>Profit/(loss) before taxation, minority</t>
  </si>
  <si>
    <t>interests and extraordinary items</t>
  </si>
  <si>
    <t>Taxation</t>
  </si>
  <si>
    <t>(i) Profit/(loss) after taxation before</t>
  </si>
  <si>
    <t xml:space="preserve">     deducting minority interests</t>
  </si>
  <si>
    <t>(ii) Add minority interests share of losses</t>
  </si>
  <si>
    <t>Profit/(loss) after taxation attributable</t>
  </si>
  <si>
    <t>to members of the company</t>
  </si>
  <si>
    <t>(i) Extraordinary items</t>
  </si>
  <si>
    <t>(ii) Less minority interests</t>
  </si>
  <si>
    <t>(iii) Extraordinary items attributable to</t>
  </si>
  <si>
    <t xml:space="preserve">       members of the company</t>
  </si>
  <si>
    <t>Profit/(loss) after taxation and extraordinary</t>
  </si>
  <si>
    <t>items attributable to members of the company</t>
  </si>
  <si>
    <t>Earnings per share based on 2(j) above after deducting</t>
  </si>
  <si>
    <t>any provision for preference dividends, if any : -</t>
  </si>
  <si>
    <t>(i) Basic (based  on 39,767,000 ordinary shares in 2000;</t>
  </si>
  <si>
    <t xml:space="preserve">          38,888,000 ordinary shares in 1999) (sen)</t>
  </si>
  <si>
    <t xml:space="preserve">(ii) Fully diluted </t>
  </si>
  <si>
    <t xml:space="preserve">    it is antidilutive</t>
  </si>
  <si>
    <t>Stocks</t>
  </si>
  <si>
    <t>Trade Debtors</t>
  </si>
  <si>
    <t>Other Debtors, Deposits and Prepayments</t>
  </si>
  <si>
    <t>Fixed Deposits</t>
  </si>
  <si>
    <t>Cash and Bank Balances</t>
  </si>
  <si>
    <t>Short Term Borrowings (include long term loan due within 1 year)</t>
  </si>
  <si>
    <t>Trade Creditors</t>
  </si>
  <si>
    <t>Other Creditors and Accruals</t>
  </si>
  <si>
    <t>Provision for Taxation</t>
  </si>
  <si>
    <t>Proposed Dividend</t>
  </si>
  <si>
    <t>Share Capital</t>
  </si>
  <si>
    <t>Share Application Money</t>
  </si>
  <si>
    <t>Reserves</t>
  </si>
  <si>
    <t xml:space="preserve">  Share Premium</t>
  </si>
  <si>
    <t xml:space="preserve">  Retained Profit</t>
  </si>
  <si>
    <t>Less : 451,000 Treasury Shares, at cost</t>
  </si>
  <si>
    <t>Current</t>
  </si>
  <si>
    <t>Deferred</t>
  </si>
  <si>
    <t>Under/( Over ) provision in respect of prior years</t>
  </si>
  <si>
    <t>Total Purchases</t>
  </si>
  <si>
    <t>Total Disposals (Proceeds)</t>
  </si>
  <si>
    <t>Total Profit on Disposal</t>
  </si>
  <si>
    <t>Total investments at cost</t>
  </si>
  <si>
    <t>Total investments at carrying value/book value ( no provision for diminution in value)</t>
  </si>
  <si>
    <t>Total investments at market value as at 30.9.2000</t>
  </si>
  <si>
    <t>one of the subsidiary had disposed of its factory building and other fixed assets to third parties and became dormant thereafter.</t>
  </si>
  <si>
    <t xml:space="preserve">the Company has acquired 5,000,000 ordinary shares of RM 1.00 each fully paid representing the entire equity interest in </t>
  </si>
  <si>
    <t xml:space="preserve">Hunza Packaging ( Sarawak ) Sdn Bhd ("HPSSB") ( formerly known as Guolene Paper Products ( Kuching ) Sdn Bhd ) for a total cash </t>
  </si>
  <si>
    <t>consideration of RM 7,310,000. The acquisition was completed in the 3rd quarter and the accounts of HPSSB had beenduly consolidated.</t>
  </si>
  <si>
    <t>Proposed Bonus Issue of up to 21,388,000 new ordinary shares of RM1 each on the basis of one new ordinary share of RM1 each for every</t>
  </si>
  <si>
    <t>two existing ordinary shares of RM1 each held in the Company at a date to be determined;</t>
  </si>
  <si>
    <t xml:space="preserve">Proposed Rights Issue of up to RM42,776,000 nominal value of 5% Irredeemable Convertible Unsecured Loan Stocks 2001/2006 (ICULS) </t>
  </si>
  <si>
    <t xml:space="preserve">at 100% of the nominal value together with up to 21,388,000 free detachable warrants 2001/2006 on the basis of RM2 nominal value of the ICULS </t>
  </si>
  <si>
    <t>with one warrant for every two existing ordinary shares of RM1 each held before the proposed bonus issue; and</t>
  </si>
  <si>
    <t>The completion of the above corporate proposals announced is subject to the approvals from the following parties being obtained:</t>
  </si>
  <si>
    <t>(i)   the Securities Commission;</t>
  </si>
  <si>
    <t>(ii)  the Kuala Lumpur Stock Exchange;</t>
  </si>
  <si>
    <t>(iii) the shareholders of the Company; and</t>
  </si>
  <si>
    <t>(iv) any other relevant authorities.</t>
  </si>
  <si>
    <t xml:space="preserve">The Company increased its issued and paid-up share capital from RM38,910,000 as at 31.12.1999 to RM39,767,000 as at 30.9.2000 via the issue of </t>
  </si>
  <si>
    <t>857,000 new ordinary shares of RM1 each pursuant to the Employee Share Option Scheme at option prices ranging from RM2.13 to RM2.75</t>
  </si>
  <si>
    <t>per share.</t>
  </si>
  <si>
    <t>All of the 451,000 shares bought back and held as treasury shares in previous financial year had been resold during the financial period</t>
  </si>
  <si>
    <t>to date under review. The details are as follows:</t>
  </si>
  <si>
    <t>Total cost as at date of resale</t>
  </si>
  <si>
    <t>Total sales consideration</t>
  </si>
  <si>
    <t>Excess of sales consideration over the carrying amount  (taken to the share premium account)</t>
  </si>
  <si>
    <t xml:space="preserve">Bank Overdraft </t>
  </si>
  <si>
    <t>Banker Acceptance</t>
  </si>
  <si>
    <t>CBN /LC/ECR/FEBP</t>
  </si>
  <si>
    <t>Share Margin Financing</t>
  </si>
  <si>
    <t xml:space="preserve">Long-term Loan due within one year </t>
  </si>
  <si>
    <t xml:space="preserve">Hire-purchase and Finance Lease Creditors due within one year </t>
  </si>
  <si>
    <t xml:space="preserve">Long-term Loan </t>
  </si>
  <si>
    <t xml:space="preserve">Hire-purchase and Finance Lease Creditors </t>
  </si>
  <si>
    <t>Seafood Division</t>
  </si>
  <si>
    <t>Paper Packaging Division</t>
  </si>
  <si>
    <t>Others</t>
  </si>
  <si>
    <t>strong demand as explained in note 10 above.</t>
  </si>
  <si>
    <t xml:space="preserve">our diversification of sources of supplies into regional area ( as mentioned in our Executive Chairman's Message, 1999 Annual Report). We were </t>
  </si>
  <si>
    <t xml:space="preserve"> successful in obtaining supplies at slightly advantageous prices as compared to those procured locally.</t>
  </si>
  <si>
    <t xml:space="preserve">As reported in previous quarter selling prices have been increased in line with MACCMA's, Malaysia Corrugated Carton Manufacturers </t>
  </si>
  <si>
    <t>Association, resolution to increase selling prices.</t>
  </si>
  <si>
    <t>in line with world wide market conditions our purchase prices for raw materials i.e. paper rolls have decreased.</t>
  </si>
  <si>
    <t>Individual Quarter</t>
  </si>
  <si>
    <t xml:space="preserve">3 months </t>
  </si>
  <si>
    <t>ended</t>
  </si>
  <si>
    <t>30.9.2000</t>
  </si>
  <si>
    <t>RM '000</t>
  </si>
  <si>
    <t>-</t>
  </si>
  <si>
    <t xml:space="preserve">As at </t>
  </si>
  <si>
    <t xml:space="preserve">End of </t>
  </si>
  <si>
    <t>Quarter</t>
  </si>
  <si>
    <t>RM'000</t>
  </si>
  <si>
    <t>3 months</t>
  </si>
  <si>
    <t>30.9.1999</t>
  </si>
  <si>
    <t>As at</t>
  </si>
  <si>
    <t>Preceding</t>
  </si>
  <si>
    <t>Financial</t>
  </si>
  <si>
    <t>Year End</t>
  </si>
  <si>
    <t>31.12.1999</t>
  </si>
  <si>
    <t>30.6.1999</t>
  </si>
  <si>
    <t>Profit Before</t>
  </si>
  <si>
    <t>Taxation and</t>
  </si>
  <si>
    <t>Exceptional</t>
  </si>
  <si>
    <t>Items</t>
  </si>
  <si>
    <t>Cumulative Quarter</t>
  </si>
  <si>
    <t xml:space="preserve">9 months </t>
  </si>
  <si>
    <t>9 months</t>
  </si>
  <si>
    <t>Total</t>
  </si>
  <si>
    <t>Assets</t>
  </si>
  <si>
    <t>Employed</t>
  </si>
  <si>
    <t>Gain on the sale of fixed assets for the current fianncial period to date is RM 94k.</t>
  </si>
  <si>
    <t>Profit on the sale of investments for the current financial period to date is RM 174k.</t>
  </si>
  <si>
    <t>The same accounting policies and methods of computation are followed in this quarterly financial statements as compared with the</t>
  </si>
  <si>
    <t xml:space="preserve">Barring unforeseen circumstances, the Board is of the opinion that the Group will continue to achieve satisfactory results for the rest of the current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</si>
</sst>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"/>
    <numFmt numFmtId="165" formatCode="dd\-mmm\-yy"/>
    <numFmt numFmtId="166" formatCode="#,##0.0000"/>
  </numFmts>
  <fonts count="1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2"/>
      <color indexed="8"/>
      <name val="Times New Roman"/>
      <family val="0"/>
    </font>
    <font>
      <sz val="12"/>
      <color indexed="12"/>
      <name val="Times New Roman"/>
      <family val="0"/>
    </font>
    <font>
      <sz val="12"/>
      <color indexed="12"/>
      <name val="Arial"/>
      <family val="0"/>
    </font>
    <font>
      <sz val="12"/>
      <color indexed="8"/>
      <name val="Arial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4" fillId="0" borderId="2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7" fillId="0" borderId="3" xfId="0" applyNumberFormat="1" applyFont="1" applyAlignment="1">
      <alignment/>
    </xf>
    <xf numFmtId="3" fontId="4" fillId="0" borderId="4" xfId="0" applyNumberFormat="1" applyFont="1" applyAlignment="1">
      <alignment/>
    </xf>
    <xf numFmtId="3" fontId="4" fillId="0" borderId="3" xfId="0" applyNumberFormat="1" applyFont="1" applyAlignment="1">
      <alignment/>
    </xf>
    <xf numFmtId="3" fontId="7" fillId="0" borderId="4" xfId="0" applyNumberFormat="1" applyFont="1" applyAlignment="1">
      <alignment/>
    </xf>
    <xf numFmtId="3" fontId="7" fillId="0" borderId="2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justify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7" fillId="0" borderId="1" xfId="0" applyNumberFormat="1" applyFont="1" applyAlignment="1">
      <alignment horizontal="center"/>
    </xf>
    <xf numFmtId="3" fontId="8" fillId="0" borderId="1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justify"/>
    </xf>
    <xf numFmtId="3" fontId="7" fillId="0" borderId="0" xfId="0" applyNumberFormat="1" applyFont="1" applyAlignment="1">
      <alignment horizontal="justify"/>
    </xf>
    <xf numFmtId="3" fontId="8" fillId="0" borderId="0" xfId="0" applyNumberFormat="1" applyFont="1" applyAlignment="1">
      <alignment horizontal="justify"/>
    </xf>
    <xf numFmtId="3" fontId="4" fillId="0" borderId="3" xfId="0" applyNumberFormat="1" applyFont="1" applyAlignment="1">
      <alignment horizontal="center"/>
    </xf>
    <xf numFmtId="3" fontId="7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8" fillId="0" borderId="3" xfId="0" applyNumberFormat="1" applyFont="1" applyAlignment="1">
      <alignment/>
    </xf>
    <xf numFmtId="3" fontId="4" fillId="0" borderId="1" xfId="0" applyNumberFormat="1" applyFont="1" applyAlignment="1">
      <alignment horizontal="center"/>
    </xf>
    <xf numFmtId="0" fontId="7" fillId="0" borderId="0" xfId="0" applyNumberFormat="1" applyFont="1" applyAlignment="1">
      <alignment horizontal="justify"/>
    </xf>
    <xf numFmtId="0" fontId="8" fillId="0" borderId="0" xfId="0" applyNumberFormat="1" applyFont="1" applyAlignment="1">
      <alignment horizontal="justify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9"/>
  <sheetViews>
    <sheetView tabSelected="1" showOutlineSymbols="0" zoomScale="87" zoomScaleNormal="87" workbookViewId="0" topLeftCell="A50">
      <selection activeCell="A299" sqref="A299"/>
    </sheetView>
  </sheetViews>
  <sheetFormatPr defaultColWidth="8.88671875" defaultRowHeight="15"/>
  <cols>
    <col min="1" max="1" width="4.6640625" style="1" customWidth="1"/>
    <col min="2" max="2" width="3.6640625" style="1" customWidth="1"/>
    <col min="3" max="3" width="20.6640625" style="1" customWidth="1"/>
    <col min="4" max="5" width="9.6640625" style="1" customWidth="1"/>
    <col min="6" max="6" width="3.6640625" style="1" customWidth="1"/>
    <col min="7" max="7" width="6.6640625" style="1" customWidth="1"/>
    <col min="8" max="8" width="11.6640625" style="1" customWidth="1"/>
    <col min="9" max="9" width="2.6640625" style="1" customWidth="1"/>
    <col min="10" max="10" width="11.6640625" style="1" customWidth="1"/>
    <col min="11" max="11" width="1.66796875" style="1" customWidth="1"/>
    <col min="12" max="12" width="3.6640625" style="1" customWidth="1"/>
    <col min="13" max="13" width="10.6640625" style="1" customWidth="1"/>
    <col min="14" max="14" width="3.6640625" style="1" customWidth="1"/>
    <col min="15" max="15" width="11.6640625" style="1" customWidth="1"/>
    <col min="16" max="16" width="1.66796875" style="1" customWidth="1"/>
    <col min="17" max="16384" width="9.6640625" style="1" customWidth="1"/>
  </cols>
  <sheetData>
    <row r="1" spans="1:19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.7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2"/>
    </row>
    <row r="4" spans="1:19" ht="15.7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2"/>
    </row>
    <row r="5" spans="1:19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2"/>
    </row>
    <row r="6" spans="1:19" ht="15.75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"/>
    </row>
    <row r="7" spans="1:19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</row>
    <row r="8" spans="1:19" ht="15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</row>
    <row r="9" spans="1:19" ht="15.7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2"/>
    </row>
    <row r="10" spans="1:19" ht="15.75">
      <c r="A10" s="5"/>
      <c r="B10" s="5"/>
      <c r="C10" s="5"/>
      <c r="D10" s="5"/>
      <c r="E10" s="5"/>
      <c r="F10" s="5"/>
      <c r="G10" s="6"/>
      <c r="H10" s="4" t="s">
        <v>195</v>
      </c>
      <c r="I10" s="4"/>
      <c r="J10" s="4"/>
      <c r="K10" s="4"/>
      <c r="L10" s="5"/>
      <c r="M10" s="4" t="s">
        <v>217</v>
      </c>
      <c r="N10" s="4"/>
      <c r="O10" s="4"/>
      <c r="P10" s="4"/>
      <c r="Q10" s="5"/>
      <c r="R10" s="5"/>
      <c r="S10" s="2"/>
    </row>
    <row r="11" spans="1:19" ht="15.75">
      <c r="A11" s="5"/>
      <c r="B11" s="5"/>
      <c r="C11" s="5"/>
      <c r="D11" s="5"/>
      <c r="E11" s="5"/>
      <c r="F11" s="5"/>
      <c r="G11" s="5"/>
      <c r="H11" s="7"/>
      <c r="I11" s="7"/>
      <c r="J11" s="7"/>
      <c r="K11" s="7"/>
      <c r="L11" s="5"/>
      <c r="M11" s="7"/>
      <c r="N11" s="7"/>
      <c r="O11" s="7"/>
      <c r="P11" s="7"/>
      <c r="Q11" s="5"/>
      <c r="R11" s="5"/>
      <c r="S11" s="2"/>
    </row>
    <row r="12" spans="1:19" ht="15.75">
      <c r="A12" s="5"/>
      <c r="B12" s="5"/>
      <c r="C12" s="5"/>
      <c r="D12" s="5"/>
      <c r="E12" s="5"/>
      <c r="F12" s="5"/>
      <c r="G12" s="5"/>
      <c r="H12" s="8" t="s">
        <v>196</v>
      </c>
      <c r="I12" s="5"/>
      <c r="J12" s="8" t="s">
        <v>196</v>
      </c>
      <c r="K12" s="5"/>
      <c r="L12" s="5"/>
      <c r="M12" s="8" t="s">
        <v>218</v>
      </c>
      <c r="N12" s="5"/>
      <c r="O12" s="8" t="s">
        <v>218</v>
      </c>
      <c r="P12" s="5"/>
      <c r="Q12" s="5"/>
      <c r="R12" s="5"/>
      <c r="S12" s="2"/>
    </row>
    <row r="13" spans="1:19" ht="15.75">
      <c r="A13" s="5"/>
      <c r="B13" s="5"/>
      <c r="C13" s="5"/>
      <c r="D13" s="5"/>
      <c r="E13" s="5"/>
      <c r="F13" s="5"/>
      <c r="G13" s="5"/>
      <c r="H13" s="8" t="s">
        <v>197</v>
      </c>
      <c r="I13" s="5"/>
      <c r="J13" s="8" t="s">
        <v>197</v>
      </c>
      <c r="K13" s="5"/>
      <c r="L13" s="5"/>
      <c r="M13" s="8" t="s">
        <v>197</v>
      </c>
      <c r="N13" s="5"/>
      <c r="O13" s="8" t="s">
        <v>197</v>
      </c>
      <c r="P13" s="5"/>
      <c r="Q13" s="5"/>
      <c r="R13" s="5"/>
      <c r="S13" s="2"/>
    </row>
    <row r="14" spans="1:19" ht="15.75">
      <c r="A14" s="5"/>
      <c r="B14" s="5"/>
      <c r="C14" s="5"/>
      <c r="D14" s="5"/>
      <c r="E14" s="5"/>
      <c r="F14" s="5"/>
      <c r="G14" s="5"/>
      <c r="H14" s="8" t="s">
        <v>198</v>
      </c>
      <c r="I14" s="5"/>
      <c r="J14" s="8" t="s">
        <v>206</v>
      </c>
      <c r="K14" s="5"/>
      <c r="L14" s="5"/>
      <c r="M14" s="8" t="s">
        <v>198</v>
      </c>
      <c r="N14" s="5"/>
      <c r="O14" s="8" t="s">
        <v>206</v>
      </c>
      <c r="P14" s="5"/>
      <c r="Q14" s="5"/>
      <c r="R14" s="5"/>
      <c r="S14" s="2"/>
    </row>
    <row r="15" spans="1:19" ht="15.75">
      <c r="A15" s="5"/>
      <c r="B15" s="5"/>
      <c r="C15" s="5"/>
      <c r="D15" s="5"/>
      <c r="E15" s="5"/>
      <c r="F15" s="5"/>
      <c r="G15" s="5"/>
      <c r="H15" s="8" t="s">
        <v>199</v>
      </c>
      <c r="I15" s="5"/>
      <c r="J15" s="8" t="s">
        <v>199</v>
      </c>
      <c r="K15" s="5"/>
      <c r="L15" s="5"/>
      <c r="M15" s="8" t="s">
        <v>199</v>
      </c>
      <c r="N15" s="5"/>
      <c r="O15" s="8" t="s">
        <v>199</v>
      </c>
      <c r="P15" s="5"/>
      <c r="Q15" s="5"/>
      <c r="R15" s="5"/>
      <c r="S15" s="2"/>
    </row>
    <row r="16" spans="1:19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2"/>
    </row>
    <row r="17" spans="1:19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2"/>
    </row>
    <row r="18" spans="1:19" ht="15.75">
      <c r="A18" s="9" t="s">
        <v>4</v>
      </c>
      <c r="B18" s="5" t="s">
        <v>17</v>
      </c>
      <c r="C18" s="5" t="s">
        <v>96</v>
      </c>
      <c r="D18" s="5"/>
      <c r="E18" s="5"/>
      <c r="F18" s="5"/>
      <c r="G18" s="5"/>
      <c r="H18" s="10">
        <f>33686-18</f>
        <v>33668</v>
      </c>
      <c r="I18" s="5"/>
      <c r="J18" s="5">
        <v>27441</v>
      </c>
      <c r="K18" s="5"/>
      <c r="L18" s="5"/>
      <c r="M18" s="10">
        <f>87358-23</f>
        <v>87335</v>
      </c>
      <c r="N18" s="5"/>
      <c r="O18" s="5">
        <v>71060</v>
      </c>
      <c r="P18" s="5"/>
      <c r="Q18" s="5"/>
      <c r="R18" s="5"/>
      <c r="S18" s="2"/>
    </row>
    <row r="19" spans="1:19" ht="15.75">
      <c r="A19" s="9"/>
      <c r="B19" s="5"/>
      <c r="C19" s="5"/>
      <c r="D19" s="5"/>
      <c r="E19" s="5"/>
      <c r="F19" s="5"/>
      <c r="G19" s="5"/>
      <c r="H19" s="10"/>
      <c r="I19" s="5"/>
      <c r="J19" s="5"/>
      <c r="K19" s="5"/>
      <c r="L19" s="5"/>
      <c r="M19" s="10"/>
      <c r="N19" s="5"/>
      <c r="O19" s="5"/>
      <c r="P19" s="5"/>
      <c r="Q19" s="5"/>
      <c r="R19" s="5"/>
      <c r="S19" s="2"/>
    </row>
    <row r="20" spans="1:19" ht="15.75">
      <c r="A20" s="9"/>
      <c r="B20" s="5" t="s">
        <v>18</v>
      </c>
      <c r="C20" s="5" t="s">
        <v>97</v>
      </c>
      <c r="D20" s="5"/>
      <c r="E20" s="5"/>
      <c r="F20" s="5"/>
      <c r="G20" s="5"/>
      <c r="H20" s="10">
        <v>18</v>
      </c>
      <c r="I20" s="5"/>
      <c r="J20" s="5">
        <v>2</v>
      </c>
      <c r="K20" s="5"/>
      <c r="L20" s="5"/>
      <c r="M20" s="10">
        <v>23</v>
      </c>
      <c r="N20" s="5"/>
      <c r="O20" s="5">
        <v>3</v>
      </c>
      <c r="P20" s="5"/>
      <c r="Q20" s="5"/>
      <c r="R20" s="5"/>
      <c r="S20" s="2"/>
    </row>
    <row r="21" spans="1:19" ht="15.75">
      <c r="A21" s="9"/>
      <c r="B21" s="5"/>
      <c r="C21" s="5"/>
      <c r="D21" s="5"/>
      <c r="E21" s="5"/>
      <c r="F21" s="5"/>
      <c r="G21" s="5"/>
      <c r="H21" s="10"/>
      <c r="I21" s="5"/>
      <c r="J21" s="5"/>
      <c r="K21" s="5"/>
      <c r="L21" s="5"/>
      <c r="M21" s="10"/>
      <c r="N21" s="5"/>
      <c r="O21" s="5"/>
      <c r="P21" s="5"/>
      <c r="Q21" s="5"/>
      <c r="R21" s="5"/>
      <c r="S21" s="2"/>
    </row>
    <row r="22" spans="1:19" ht="15.75">
      <c r="A22" s="9"/>
      <c r="B22" s="5" t="s">
        <v>19</v>
      </c>
      <c r="C22" s="5" t="s">
        <v>98</v>
      </c>
      <c r="D22" s="5"/>
      <c r="E22" s="5"/>
      <c r="F22" s="5"/>
      <c r="G22" s="5"/>
      <c r="H22" s="10">
        <v>450</v>
      </c>
      <c r="I22" s="5"/>
      <c r="J22" s="5">
        <v>426</v>
      </c>
      <c r="K22" s="5"/>
      <c r="L22" s="5"/>
      <c r="M22" s="10">
        <v>974</v>
      </c>
      <c r="N22" s="5"/>
      <c r="O22" s="5">
        <v>1261</v>
      </c>
      <c r="P22" s="5"/>
      <c r="Q22" s="5"/>
      <c r="R22" s="5"/>
      <c r="S22" s="2"/>
    </row>
    <row r="23" spans="1:19" ht="15.75">
      <c r="A23" s="9"/>
      <c r="B23" s="5"/>
      <c r="C23" s="5"/>
      <c r="D23" s="5"/>
      <c r="E23" s="5"/>
      <c r="F23" s="5"/>
      <c r="G23" s="5"/>
      <c r="H23" s="10"/>
      <c r="I23" s="5"/>
      <c r="J23" s="5"/>
      <c r="K23" s="5"/>
      <c r="L23" s="5"/>
      <c r="M23" s="10"/>
      <c r="N23" s="5"/>
      <c r="O23" s="5"/>
      <c r="P23" s="5"/>
      <c r="Q23" s="5"/>
      <c r="R23" s="5"/>
      <c r="S23" s="2"/>
    </row>
    <row r="24" spans="1:19" ht="15.75">
      <c r="A24" s="9" t="s">
        <v>5</v>
      </c>
      <c r="B24" s="5" t="s">
        <v>17</v>
      </c>
      <c r="C24" s="5" t="s">
        <v>99</v>
      </c>
      <c r="D24" s="5"/>
      <c r="E24" s="5"/>
      <c r="F24" s="5"/>
      <c r="G24" s="8"/>
      <c r="H24" s="10">
        <f>2169+H29+H31-H33-H42</f>
        <v>3962</v>
      </c>
      <c r="I24" s="5"/>
      <c r="J24" s="5">
        <v>2587</v>
      </c>
      <c r="K24" s="5"/>
      <c r="L24" s="5"/>
      <c r="M24" s="10">
        <f>1664+M29+M31-M33-M42</f>
        <v>6963</v>
      </c>
      <c r="N24" s="5"/>
      <c r="O24" s="10">
        <v>7527</v>
      </c>
      <c r="P24" s="5"/>
      <c r="Q24" s="5"/>
      <c r="R24" s="5"/>
      <c r="S24" s="2"/>
    </row>
    <row r="25" spans="1:19" ht="15.75">
      <c r="A25" s="9"/>
      <c r="B25" s="5"/>
      <c r="C25" s="5" t="s">
        <v>100</v>
      </c>
      <c r="D25" s="5"/>
      <c r="E25" s="5"/>
      <c r="F25" s="5"/>
      <c r="G25" s="8"/>
      <c r="H25" s="10"/>
      <c r="I25" s="5"/>
      <c r="J25" s="5"/>
      <c r="K25" s="5"/>
      <c r="L25" s="5"/>
      <c r="M25" s="10"/>
      <c r="N25" s="5"/>
      <c r="O25" s="5"/>
      <c r="P25" s="5"/>
      <c r="Q25" s="5"/>
      <c r="R25" s="5"/>
      <c r="S25" s="2"/>
    </row>
    <row r="26" spans="1:19" ht="15.75">
      <c r="A26" s="9"/>
      <c r="B26" s="5"/>
      <c r="C26" s="5" t="s">
        <v>101</v>
      </c>
      <c r="D26" s="5"/>
      <c r="E26" s="5"/>
      <c r="F26" s="5"/>
      <c r="G26" s="8"/>
      <c r="H26" s="10"/>
      <c r="I26" s="5"/>
      <c r="J26" s="5"/>
      <c r="K26" s="5"/>
      <c r="L26" s="5"/>
      <c r="M26" s="10"/>
      <c r="N26" s="5"/>
      <c r="O26" s="5"/>
      <c r="P26" s="5"/>
      <c r="Q26" s="5"/>
      <c r="R26" s="5"/>
      <c r="S26" s="2"/>
    </row>
    <row r="27" spans="1:19" ht="15.75">
      <c r="A27" s="9"/>
      <c r="B27" s="5"/>
      <c r="C27" s="5" t="s">
        <v>102</v>
      </c>
      <c r="D27" s="5"/>
      <c r="E27" s="5"/>
      <c r="F27" s="5"/>
      <c r="G27" s="8"/>
      <c r="H27" s="10"/>
      <c r="I27" s="5"/>
      <c r="J27" s="5"/>
      <c r="K27" s="5"/>
      <c r="L27" s="5"/>
      <c r="M27" s="10"/>
      <c r="N27" s="5"/>
      <c r="O27" s="5"/>
      <c r="P27" s="5"/>
      <c r="Q27" s="5"/>
      <c r="R27" s="5"/>
      <c r="S27" s="2"/>
    </row>
    <row r="28" spans="1:19" ht="15.75">
      <c r="A28" s="9"/>
      <c r="B28" s="5"/>
      <c r="C28" s="5"/>
      <c r="D28" s="5"/>
      <c r="E28" s="5"/>
      <c r="F28" s="5"/>
      <c r="G28" s="5"/>
      <c r="H28" s="10"/>
      <c r="I28" s="5"/>
      <c r="J28" s="5"/>
      <c r="K28" s="5"/>
      <c r="L28" s="5"/>
      <c r="M28" s="10"/>
      <c r="N28" s="5"/>
      <c r="O28" s="5"/>
      <c r="P28" s="5"/>
      <c r="Q28" s="5"/>
      <c r="R28" s="5"/>
      <c r="S28" s="2"/>
    </row>
    <row r="29" spans="1:19" ht="15.75">
      <c r="A29" s="9"/>
      <c r="B29" s="5" t="s">
        <v>18</v>
      </c>
      <c r="C29" s="5" t="s">
        <v>103</v>
      </c>
      <c r="D29" s="5"/>
      <c r="E29" s="5"/>
      <c r="F29" s="5"/>
      <c r="G29" s="5"/>
      <c r="H29" s="10">
        <v>482</v>
      </c>
      <c r="I29" s="5"/>
      <c r="J29" s="5">
        <v>504</v>
      </c>
      <c r="K29" s="5"/>
      <c r="L29" s="5"/>
      <c r="M29" s="10">
        <v>1479</v>
      </c>
      <c r="N29" s="5"/>
      <c r="O29" s="5">
        <v>1318</v>
      </c>
      <c r="P29" s="5"/>
      <c r="Q29" s="5"/>
      <c r="R29" s="5"/>
      <c r="S29" s="2"/>
    </row>
    <row r="30" spans="1:19" ht="15.75">
      <c r="A30" s="9"/>
      <c r="B30" s="5"/>
      <c r="C30" s="5"/>
      <c r="D30" s="5"/>
      <c r="E30" s="5"/>
      <c r="F30" s="5"/>
      <c r="G30" s="5"/>
      <c r="H30" s="10"/>
      <c r="I30" s="5"/>
      <c r="J30" s="5"/>
      <c r="K30" s="5"/>
      <c r="L30" s="5"/>
      <c r="M30" s="10"/>
      <c r="N30" s="5"/>
      <c r="O30" s="5"/>
      <c r="P30" s="5"/>
      <c r="Q30" s="5"/>
      <c r="R30" s="5"/>
      <c r="S30" s="2"/>
    </row>
    <row r="31" spans="1:19" ht="15.75">
      <c r="A31" s="9"/>
      <c r="B31" s="5" t="s">
        <v>19</v>
      </c>
      <c r="C31" s="5" t="s">
        <v>104</v>
      </c>
      <c r="D31" s="5"/>
      <c r="E31" s="5"/>
      <c r="F31" s="5"/>
      <c r="G31" s="5"/>
      <c r="H31" s="10">
        <v>1311</v>
      </c>
      <c r="I31" s="5"/>
      <c r="J31" s="5">
        <v>1200</v>
      </c>
      <c r="K31" s="5"/>
      <c r="L31" s="5"/>
      <c r="M31" s="10">
        <v>3820</v>
      </c>
      <c r="N31" s="5"/>
      <c r="O31" s="5">
        <v>3299</v>
      </c>
      <c r="P31" s="5"/>
      <c r="Q31" s="5"/>
      <c r="R31" s="5"/>
      <c r="S31" s="2"/>
    </row>
    <row r="32" spans="1:19" ht="15.75">
      <c r="A32" s="9"/>
      <c r="B32" s="5"/>
      <c r="C32" s="5"/>
      <c r="D32" s="5"/>
      <c r="E32" s="5"/>
      <c r="F32" s="5"/>
      <c r="G32" s="5"/>
      <c r="H32" s="10"/>
      <c r="I32" s="5"/>
      <c r="J32" s="5"/>
      <c r="K32" s="5"/>
      <c r="L32" s="5"/>
      <c r="M32" s="10"/>
      <c r="N32" s="5"/>
      <c r="O32" s="5"/>
      <c r="P32" s="5"/>
      <c r="Q32" s="5"/>
      <c r="R32" s="5"/>
      <c r="S32" s="2"/>
    </row>
    <row r="33" spans="1:19" ht="15.75">
      <c r="A33" s="9"/>
      <c r="B33" s="5" t="s">
        <v>20</v>
      </c>
      <c r="C33" s="5" t="s">
        <v>105</v>
      </c>
      <c r="D33" s="5"/>
      <c r="E33" s="5"/>
      <c r="F33" s="5"/>
      <c r="G33" s="8"/>
      <c r="H33" s="10">
        <v>0</v>
      </c>
      <c r="I33" s="5"/>
      <c r="J33" s="5"/>
      <c r="K33" s="5"/>
      <c r="L33" s="5"/>
      <c r="M33" s="11">
        <v>0</v>
      </c>
      <c r="N33" s="12"/>
      <c r="O33" s="12">
        <v>24</v>
      </c>
      <c r="P33" s="5"/>
      <c r="Q33" s="5"/>
      <c r="R33" s="5"/>
      <c r="S33" s="2"/>
    </row>
    <row r="34" spans="1:19" ht="15.75">
      <c r="A34" s="9"/>
      <c r="B34" s="5"/>
      <c r="C34" s="5"/>
      <c r="D34" s="5"/>
      <c r="E34" s="5"/>
      <c r="F34" s="5"/>
      <c r="G34" s="5"/>
      <c r="H34" s="13"/>
      <c r="I34" s="5"/>
      <c r="J34" s="7"/>
      <c r="K34" s="5"/>
      <c r="L34" s="5"/>
      <c r="M34" s="13"/>
      <c r="N34" s="5"/>
      <c r="O34" s="7"/>
      <c r="P34" s="5"/>
      <c r="Q34" s="5"/>
      <c r="R34" s="5"/>
      <c r="S34" s="2"/>
    </row>
    <row r="35" spans="1:19" ht="15.75">
      <c r="A35" s="9"/>
      <c r="B35" s="5" t="s">
        <v>21</v>
      </c>
      <c r="C35" s="5" t="s">
        <v>106</v>
      </c>
      <c r="D35" s="5"/>
      <c r="E35" s="5"/>
      <c r="F35" s="5"/>
      <c r="G35" s="5"/>
      <c r="H35" s="10">
        <f>H24-H29-H31+H33</f>
        <v>2169</v>
      </c>
      <c r="I35" s="5"/>
      <c r="J35" s="10">
        <f>J24-J29-J31+J33</f>
        <v>883</v>
      </c>
      <c r="K35" s="5"/>
      <c r="L35" s="5"/>
      <c r="M35" s="10">
        <f>M24-M29-M31+M33</f>
        <v>1664</v>
      </c>
      <c r="N35" s="5"/>
      <c r="O35" s="10">
        <f>O24-O29-O31+O33</f>
        <v>2934</v>
      </c>
      <c r="P35" s="5"/>
      <c r="Q35" s="5"/>
      <c r="R35" s="5"/>
      <c r="S35" s="2"/>
    </row>
    <row r="36" spans="1:19" ht="15.75">
      <c r="A36" s="9"/>
      <c r="B36" s="5"/>
      <c r="C36" s="5" t="s">
        <v>107</v>
      </c>
      <c r="D36" s="5"/>
      <c r="E36" s="5"/>
      <c r="F36" s="5"/>
      <c r="G36" s="5"/>
      <c r="H36" s="10"/>
      <c r="I36" s="5"/>
      <c r="J36" s="5"/>
      <c r="K36" s="5"/>
      <c r="L36" s="5"/>
      <c r="M36" s="10"/>
      <c r="N36" s="5"/>
      <c r="O36" s="5"/>
      <c r="P36" s="5"/>
      <c r="Q36" s="5"/>
      <c r="R36" s="5"/>
      <c r="S36" s="2"/>
    </row>
    <row r="37" spans="1:19" ht="15.75">
      <c r="A37" s="9"/>
      <c r="B37" s="5"/>
      <c r="C37" s="5" t="s">
        <v>108</v>
      </c>
      <c r="D37" s="5"/>
      <c r="E37" s="5"/>
      <c r="F37" s="5"/>
      <c r="G37" s="5"/>
      <c r="H37" s="10"/>
      <c r="I37" s="5"/>
      <c r="J37" s="5"/>
      <c r="K37" s="5"/>
      <c r="L37" s="5"/>
      <c r="M37" s="10"/>
      <c r="N37" s="5"/>
      <c r="O37" s="5"/>
      <c r="P37" s="5"/>
      <c r="Q37" s="5"/>
      <c r="R37" s="5"/>
      <c r="S37" s="2"/>
    </row>
    <row r="38" spans="1:19" ht="15.75">
      <c r="A38" s="9"/>
      <c r="B38" s="5"/>
      <c r="C38" s="5" t="s">
        <v>102</v>
      </c>
      <c r="D38" s="5"/>
      <c r="E38" s="5"/>
      <c r="F38" s="5"/>
      <c r="G38" s="5"/>
      <c r="H38" s="10"/>
      <c r="I38" s="5"/>
      <c r="J38" s="5"/>
      <c r="K38" s="5"/>
      <c r="L38" s="5"/>
      <c r="M38" s="10"/>
      <c r="N38" s="5"/>
      <c r="O38" s="5"/>
      <c r="P38" s="5"/>
      <c r="Q38" s="5"/>
      <c r="R38" s="5"/>
      <c r="S38" s="2"/>
    </row>
    <row r="39" spans="1:19" ht="15.75">
      <c r="A39" s="9"/>
      <c r="B39" s="5"/>
      <c r="C39" s="5"/>
      <c r="D39" s="5"/>
      <c r="E39" s="5"/>
      <c r="F39" s="5"/>
      <c r="G39" s="5"/>
      <c r="H39" s="10"/>
      <c r="I39" s="5"/>
      <c r="J39" s="5"/>
      <c r="K39" s="5"/>
      <c r="L39" s="5"/>
      <c r="M39" s="10"/>
      <c r="N39" s="5"/>
      <c r="O39" s="5"/>
      <c r="P39" s="5"/>
      <c r="Q39" s="5"/>
      <c r="R39" s="5"/>
      <c r="S39" s="2"/>
    </row>
    <row r="40" spans="1:19" ht="15.75">
      <c r="A40" s="9"/>
      <c r="B40" s="5"/>
      <c r="C40" s="5"/>
      <c r="D40" s="5"/>
      <c r="E40" s="5"/>
      <c r="F40" s="5"/>
      <c r="G40" s="5"/>
      <c r="H40" s="10"/>
      <c r="I40" s="5"/>
      <c r="J40" s="5"/>
      <c r="K40" s="5"/>
      <c r="L40" s="5"/>
      <c r="M40" s="10"/>
      <c r="N40" s="5"/>
      <c r="O40" s="5"/>
      <c r="P40" s="5"/>
      <c r="Q40" s="5"/>
      <c r="R40" s="5"/>
      <c r="S40" s="2"/>
    </row>
    <row r="41" spans="1:19" ht="15.75">
      <c r="A41" s="9"/>
      <c r="B41" s="5" t="s">
        <v>22</v>
      </c>
      <c r="C41" s="5" t="s">
        <v>109</v>
      </c>
      <c r="D41" s="5"/>
      <c r="E41" s="5"/>
      <c r="F41" s="5"/>
      <c r="G41" s="5"/>
      <c r="H41" s="10"/>
      <c r="I41" s="5"/>
      <c r="J41" s="5"/>
      <c r="K41" s="5"/>
      <c r="L41" s="5"/>
      <c r="M41" s="10"/>
      <c r="N41" s="5"/>
      <c r="O41" s="5"/>
      <c r="P41" s="5"/>
      <c r="Q41" s="5"/>
      <c r="R41" s="5"/>
      <c r="S41" s="2"/>
    </row>
    <row r="42" spans="1:19" ht="15.75">
      <c r="A42" s="9"/>
      <c r="B42" s="5"/>
      <c r="C42" s="5" t="s">
        <v>110</v>
      </c>
      <c r="D42" s="5"/>
      <c r="E42" s="5"/>
      <c r="F42" s="5"/>
      <c r="G42" s="5"/>
      <c r="H42" s="10">
        <v>0</v>
      </c>
      <c r="I42" s="5"/>
      <c r="J42" s="5">
        <v>0</v>
      </c>
      <c r="K42" s="5"/>
      <c r="L42" s="5"/>
      <c r="M42" s="11">
        <v>0</v>
      </c>
      <c r="N42" s="12"/>
      <c r="O42" s="12">
        <v>0</v>
      </c>
      <c r="P42" s="5"/>
      <c r="Q42" s="5"/>
      <c r="R42" s="5"/>
      <c r="S42" s="2"/>
    </row>
    <row r="43" spans="1:19" ht="15.75">
      <c r="A43" s="9"/>
      <c r="B43" s="5"/>
      <c r="C43" s="5"/>
      <c r="D43" s="5"/>
      <c r="E43" s="5"/>
      <c r="F43" s="5"/>
      <c r="G43" s="5"/>
      <c r="H43" s="13"/>
      <c r="I43" s="5"/>
      <c r="J43" s="7"/>
      <c r="K43" s="5"/>
      <c r="L43" s="5"/>
      <c r="M43" s="13"/>
      <c r="N43" s="5"/>
      <c r="O43" s="7"/>
      <c r="P43" s="5"/>
      <c r="Q43" s="5"/>
      <c r="R43" s="5"/>
      <c r="S43" s="2"/>
    </row>
    <row r="44" spans="1:19" ht="15.75">
      <c r="A44" s="9"/>
      <c r="B44" s="5" t="s">
        <v>23</v>
      </c>
      <c r="C44" s="5" t="s">
        <v>111</v>
      </c>
      <c r="D44" s="5"/>
      <c r="E44" s="5"/>
      <c r="F44" s="5"/>
      <c r="G44" s="5"/>
      <c r="H44" s="10"/>
      <c r="I44" s="5"/>
      <c r="J44" s="5"/>
      <c r="K44" s="5"/>
      <c r="L44" s="5"/>
      <c r="M44" s="10"/>
      <c r="N44" s="5"/>
      <c r="O44" s="5"/>
      <c r="P44" s="5"/>
      <c r="Q44" s="5"/>
      <c r="R44" s="5"/>
      <c r="S44" s="2"/>
    </row>
    <row r="45" spans="1:19" ht="15.75">
      <c r="A45" s="9"/>
      <c r="B45" s="5"/>
      <c r="C45" s="5" t="s">
        <v>112</v>
      </c>
      <c r="D45" s="5"/>
      <c r="E45" s="5"/>
      <c r="F45" s="5"/>
      <c r="G45" s="5"/>
      <c r="H45" s="10">
        <f>SUM(H34:H42)</f>
        <v>2169</v>
      </c>
      <c r="I45" s="5"/>
      <c r="J45" s="5">
        <v>883</v>
      </c>
      <c r="K45" s="5"/>
      <c r="L45" s="5"/>
      <c r="M45" s="10">
        <f>SUM(M34:M42)</f>
        <v>1664</v>
      </c>
      <c r="N45" s="5"/>
      <c r="O45" s="10">
        <f>SUM(O34:O42)</f>
        <v>2934</v>
      </c>
      <c r="P45" s="5"/>
      <c r="Q45" s="5"/>
      <c r="R45" s="5"/>
      <c r="S45" s="2"/>
    </row>
    <row r="46" spans="1:19" ht="15.75">
      <c r="A46" s="9"/>
      <c r="B46" s="5"/>
      <c r="C46" s="5"/>
      <c r="D46" s="5"/>
      <c r="E46" s="5"/>
      <c r="F46" s="5"/>
      <c r="G46" s="5"/>
      <c r="H46" s="10"/>
      <c r="I46" s="5"/>
      <c r="J46" s="5"/>
      <c r="K46" s="5"/>
      <c r="L46" s="5"/>
      <c r="M46" s="10"/>
      <c r="N46" s="5"/>
      <c r="O46" s="5"/>
      <c r="P46" s="5"/>
      <c r="Q46" s="5"/>
      <c r="R46" s="5"/>
      <c r="S46" s="2"/>
    </row>
    <row r="47" spans="1:19" ht="15.75">
      <c r="A47" s="9"/>
      <c r="B47" s="5" t="s">
        <v>24</v>
      </c>
      <c r="C47" s="5" t="s">
        <v>113</v>
      </c>
      <c r="D47" s="5"/>
      <c r="E47" s="5"/>
      <c r="F47" s="5"/>
      <c r="G47" s="8"/>
      <c r="H47" s="11">
        <v>-287</v>
      </c>
      <c r="I47" s="5"/>
      <c r="J47" s="5">
        <v>-2</v>
      </c>
      <c r="K47" s="14"/>
      <c r="L47" s="14"/>
      <c r="M47" s="11">
        <v>-312</v>
      </c>
      <c r="N47" s="5"/>
      <c r="O47" s="5">
        <v>-3</v>
      </c>
      <c r="P47" s="5"/>
      <c r="Q47" s="5"/>
      <c r="R47" s="5"/>
      <c r="S47" s="2"/>
    </row>
    <row r="48" spans="1:18" ht="15.75">
      <c r="A48" s="15"/>
      <c r="B48" s="14"/>
      <c r="C48" s="14"/>
      <c r="D48" s="14"/>
      <c r="E48" s="14"/>
      <c r="F48" s="14"/>
      <c r="G48" s="14"/>
      <c r="H48" s="13"/>
      <c r="I48" s="5"/>
      <c r="J48" s="7"/>
      <c r="K48" s="14"/>
      <c r="L48" s="14"/>
      <c r="M48" s="13"/>
      <c r="N48" s="5"/>
      <c r="O48" s="7"/>
      <c r="P48" s="14"/>
      <c r="Q48" s="14"/>
      <c r="R48" s="14"/>
    </row>
    <row r="49" spans="1:18" ht="15.75">
      <c r="A49" s="15"/>
      <c r="B49" s="5" t="s">
        <v>25</v>
      </c>
      <c r="C49" s="5" t="s">
        <v>114</v>
      </c>
      <c r="D49" s="5"/>
      <c r="E49" s="5"/>
      <c r="F49" s="14"/>
      <c r="G49" s="14"/>
      <c r="H49" s="10">
        <f>SUM(H43:H47)</f>
        <v>1882</v>
      </c>
      <c r="I49" s="5"/>
      <c r="J49" s="5">
        <v>881</v>
      </c>
      <c r="K49" s="14"/>
      <c r="L49" s="14"/>
      <c r="M49" s="10">
        <f>SUM(M43:M47)</f>
        <v>1352</v>
      </c>
      <c r="N49" s="5"/>
      <c r="O49" s="10">
        <f>SUM(O43:O47)</f>
        <v>2931</v>
      </c>
      <c r="P49" s="5"/>
      <c r="Q49" s="14"/>
      <c r="R49" s="14"/>
    </row>
    <row r="50" spans="1:18" ht="15.75">
      <c r="A50" s="15"/>
      <c r="B50" s="5"/>
      <c r="C50" s="5" t="s">
        <v>115</v>
      </c>
      <c r="D50" s="5"/>
      <c r="E50" s="5"/>
      <c r="F50" s="14"/>
      <c r="G50" s="14"/>
      <c r="H50" s="10"/>
      <c r="I50" s="5"/>
      <c r="J50" s="5"/>
      <c r="K50" s="14"/>
      <c r="L50" s="14"/>
      <c r="M50" s="10"/>
      <c r="N50" s="5"/>
      <c r="O50" s="5"/>
      <c r="P50" s="5"/>
      <c r="Q50" s="14"/>
      <c r="R50" s="14"/>
    </row>
    <row r="51" spans="1:18" ht="15.75">
      <c r="A51" s="15"/>
      <c r="B51" s="5"/>
      <c r="C51" s="5"/>
      <c r="D51" s="5"/>
      <c r="E51" s="5"/>
      <c r="F51" s="14"/>
      <c r="G51" s="14"/>
      <c r="H51" s="10"/>
      <c r="I51" s="5"/>
      <c r="J51" s="5"/>
      <c r="K51" s="14"/>
      <c r="L51" s="14"/>
      <c r="M51" s="10"/>
      <c r="N51" s="5"/>
      <c r="O51" s="5"/>
      <c r="P51" s="5"/>
      <c r="Q51" s="14"/>
      <c r="R51" s="14"/>
    </row>
    <row r="52" spans="1:18" ht="15.75">
      <c r="A52" s="15"/>
      <c r="B52" s="5"/>
      <c r="C52" s="5" t="s">
        <v>116</v>
      </c>
      <c r="D52" s="5"/>
      <c r="E52" s="5"/>
      <c r="F52" s="14"/>
      <c r="G52" s="14"/>
      <c r="H52" s="10">
        <v>-52</v>
      </c>
      <c r="I52" s="5"/>
      <c r="J52" s="5">
        <v>239</v>
      </c>
      <c r="K52" s="14"/>
      <c r="L52" s="14"/>
      <c r="M52" s="10">
        <v>37</v>
      </c>
      <c r="N52" s="5"/>
      <c r="O52" s="5">
        <v>31</v>
      </c>
      <c r="P52" s="5"/>
      <c r="Q52" s="14"/>
      <c r="R52" s="14"/>
    </row>
    <row r="53" spans="1:18" ht="15.75">
      <c r="A53" s="15"/>
      <c r="B53" s="5"/>
      <c r="C53" s="5"/>
      <c r="D53" s="5"/>
      <c r="E53" s="5"/>
      <c r="F53" s="14"/>
      <c r="G53" s="14"/>
      <c r="H53" s="13"/>
      <c r="I53" s="5"/>
      <c r="J53" s="7"/>
      <c r="K53" s="14"/>
      <c r="L53" s="14"/>
      <c r="M53" s="13"/>
      <c r="N53" s="5"/>
      <c r="O53" s="7"/>
      <c r="P53" s="5"/>
      <c r="Q53" s="14"/>
      <c r="R53" s="14"/>
    </row>
    <row r="54" spans="1:18" ht="15.75">
      <c r="A54" s="15"/>
      <c r="B54" s="5" t="s">
        <v>26</v>
      </c>
      <c r="C54" s="5" t="s">
        <v>117</v>
      </c>
      <c r="D54" s="5"/>
      <c r="E54" s="5"/>
      <c r="F54" s="14"/>
      <c r="G54" s="14"/>
      <c r="H54" s="10"/>
      <c r="I54" s="5"/>
      <c r="J54" s="5"/>
      <c r="K54" s="14"/>
      <c r="L54" s="14"/>
      <c r="M54" s="10"/>
      <c r="N54" s="5"/>
      <c r="O54" s="5"/>
      <c r="P54" s="5"/>
      <c r="Q54" s="14"/>
      <c r="R54" s="14"/>
    </row>
    <row r="55" spans="1:18" ht="15.75">
      <c r="A55" s="15"/>
      <c r="B55" s="14"/>
      <c r="C55" s="14" t="s">
        <v>118</v>
      </c>
      <c r="D55" s="14"/>
      <c r="E55" s="5"/>
      <c r="F55" s="14"/>
      <c r="G55" s="14"/>
      <c r="H55" s="10">
        <f>SUM(H48:H52)</f>
        <v>1830</v>
      </c>
      <c r="I55" s="5"/>
      <c r="J55" s="5">
        <v>1120</v>
      </c>
      <c r="K55" s="14"/>
      <c r="L55" s="14"/>
      <c r="M55" s="10">
        <f>SUM(M48:M52)</f>
        <v>1389</v>
      </c>
      <c r="N55" s="12"/>
      <c r="O55" s="10">
        <f>SUM(O48:O52)</f>
        <v>2962</v>
      </c>
      <c r="P55" s="5"/>
      <c r="Q55" s="14"/>
      <c r="R55" s="14"/>
    </row>
    <row r="56" spans="1:18" ht="15.75">
      <c r="A56" s="15"/>
      <c r="B56" s="14"/>
      <c r="C56" s="14"/>
      <c r="D56" s="14"/>
      <c r="E56" s="5"/>
      <c r="F56" s="14"/>
      <c r="G56" s="14"/>
      <c r="H56" s="10"/>
      <c r="I56" s="5"/>
      <c r="J56" s="5"/>
      <c r="K56" s="14"/>
      <c r="L56" s="14"/>
      <c r="M56" s="11"/>
      <c r="N56" s="12"/>
      <c r="O56" s="12"/>
      <c r="P56" s="5"/>
      <c r="Q56" s="14"/>
      <c r="R56" s="14"/>
    </row>
    <row r="57" spans="1:18" ht="15.75">
      <c r="A57" s="15"/>
      <c r="B57" s="14" t="s">
        <v>27</v>
      </c>
      <c r="C57" s="14" t="s">
        <v>119</v>
      </c>
      <c r="D57" s="14"/>
      <c r="E57" s="5"/>
      <c r="F57" s="14"/>
      <c r="G57" s="14"/>
      <c r="H57" s="16" t="s">
        <v>200</v>
      </c>
      <c r="I57" s="5"/>
      <c r="J57" s="5"/>
      <c r="K57" s="14"/>
      <c r="L57" s="14"/>
      <c r="M57" s="16" t="s">
        <v>200</v>
      </c>
      <c r="N57" s="12"/>
      <c r="O57" s="8" t="s">
        <v>200</v>
      </c>
      <c r="P57" s="5"/>
      <c r="Q57" s="14"/>
      <c r="R57" s="14"/>
    </row>
    <row r="58" spans="1:18" ht="15.75">
      <c r="A58" s="15"/>
      <c r="B58" s="14"/>
      <c r="C58" s="14" t="s">
        <v>120</v>
      </c>
      <c r="D58" s="14"/>
      <c r="E58" s="5"/>
      <c r="F58" s="14"/>
      <c r="G58" s="14"/>
      <c r="H58" s="16" t="s">
        <v>200</v>
      </c>
      <c r="I58" s="5"/>
      <c r="J58" s="5"/>
      <c r="K58" s="14"/>
      <c r="L58" s="14"/>
      <c r="M58" s="16" t="s">
        <v>200</v>
      </c>
      <c r="N58" s="12"/>
      <c r="O58" s="8" t="s">
        <v>200</v>
      </c>
      <c r="P58" s="5"/>
      <c r="Q58" s="14"/>
      <c r="R58" s="14"/>
    </row>
    <row r="59" spans="1:18" ht="15.75">
      <c r="A59" s="15"/>
      <c r="B59" s="14"/>
      <c r="C59" s="14" t="s">
        <v>121</v>
      </c>
      <c r="D59" s="14"/>
      <c r="E59" s="5"/>
      <c r="F59" s="14"/>
      <c r="G59" s="14"/>
      <c r="H59" s="16" t="s">
        <v>200</v>
      </c>
      <c r="I59" s="5"/>
      <c r="J59" s="5"/>
      <c r="K59" s="14"/>
      <c r="L59" s="14"/>
      <c r="M59" s="16" t="s">
        <v>200</v>
      </c>
      <c r="N59" s="12"/>
      <c r="O59" s="8" t="s">
        <v>200</v>
      </c>
      <c r="P59" s="5"/>
      <c r="Q59" s="14"/>
      <c r="R59" s="14"/>
    </row>
    <row r="60" spans="1:18" ht="15.75">
      <c r="A60" s="15"/>
      <c r="B60" s="14"/>
      <c r="C60" s="14" t="s">
        <v>122</v>
      </c>
      <c r="D60" s="14"/>
      <c r="E60" s="5"/>
      <c r="F60" s="14"/>
      <c r="G60" s="14"/>
      <c r="H60" s="10"/>
      <c r="I60" s="5"/>
      <c r="J60" s="5"/>
      <c r="K60" s="14"/>
      <c r="L60" s="14"/>
      <c r="M60" s="10"/>
      <c r="N60" s="12"/>
      <c r="O60" s="5"/>
      <c r="P60" s="5"/>
      <c r="Q60" s="14"/>
      <c r="R60" s="14"/>
    </row>
    <row r="61" spans="1:18" ht="15.75">
      <c r="A61" s="15"/>
      <c r="B61" s="14"/>
      <c r="C61" s="14"/>
      <c r="D61" s="14"/>
      <c r="E61" s="14"/>
      <c r="F61" s="14"/>
      <c r="G61" s="14"/>
      <c r="H61" s="13"/>
      <c r="I61" s="5"/>
      <c r="J61" s="7"/>
      <c r="K61" s="14"/>
      <c r="L61" s="14"/>
      <c r="M61" s="13"/>
      <c r="N61" s="5"/>
      <c r="O61" s="7"/>
      <c r="P61" s="5"/>
      <c r="Q61" s="14"/>
      <c r="R61" s="14"/>
    </row>
    <row r="62" spans="1:18" ht="15.75">
      <c r="A62" s="15"/>
      <c r="B62" s="14" t="s">
        <v>28</v>
      </c>
      <c r="C62" s="14" t="s">
        <v>123</v>
      </c>
      <c r="D62" s="14"/>
      <c r="E62" s="14"/>
      <c r="F62" s="14"/>
      <c r="G62" s="14"/>
      <c r="H62" s="10">
        <f>SUM(H53:H60)</f>
        <v>1830</v>
      </c>
      <c r="I62" s="5"/>
      <c r="J62" s="10">
        <f>SUM(J53:J60)</f>
        <v>1120</v>
      </c>
      <c r="K62" s="14"/>
      <c r="L62" s="14"/>
      <c r="M62" s="10">
        <f>SUM(M53:M60)</f>
        <v>1389</v>
      </c>
      <c r="N62" s="5"/>
      <c r="O62" s="10">
        <f>SUM(O53:O60)</f>
        <v>2962</v>
      </c>
      <c r="P62" s="5"/>
      <c r="Q62" s="14"/>
      <c r="R62" s="14"/>
    </row>
    <row r="63" spans="1:18" ht="15.75">
      <c r="A63" s="15"/>
      <c r="B63" s="14"/>
      <c r="C63" s="14" t="s">
        <v>124</v>
      </c>
      <c r="D63" s="14"/>
      <c r="E63" s="14"/>
      <c r="F63" s="14"/>
      <c r="G63" s="14"/>
      <c r="H63" s="17"/>
      <c r="I63" s="5"/>
      <c r="J63" s="5"/>
      <c r="K63" s="14"/>
      <c r="L63" s="14"/>
      <c r="M63" s="17"/>
      <c r="N63" s="5"/>
      <c r="O63" s="5"/>
      <c r="P63" s="5"/>
      <c r="Q63" s="14"/>
      <c r="R63" s="14"/>
    </row>
    <row r="64" spans="1:18" ht="15.75">
      <c r="A64" s="15"/>
      <c r="B64" s="14"/>
      <c r="C64" s="14"/>
      <c r="D64" s="14"/>
      <c r="E64" s="14"/>
      <c r="F64" s="14"/>
      <c r="G64" s="14"/>
      <c r="H64" s="18"/>
      <c r="I64" s="5"/>
      <c r="J64" s="19"/>
      <c r="K64" s="14"/>
      <c r="L64" s="14"/>
      <c r="M64" s="18"/>
      <c r="N64" s="5"/>
      <c r="O64" s="19"/>
      <c r="P64" s="5"/>
      <c r="Q64" s="14"/>
      <c r="R64" s="14"/>
    </row>
    <row r="65" spans="1:18" ht="15.75">
      <c r="A65" s="15" t="s">
        <v>6</v>
      </c>
      <c r="B65" s="5" t="s">
        <v>17</v>
      </c>
      <c r="C65" s="14" t="s">
        <v>125</v>
      </c>
      <c r="D65" s="14"/>
      <c r="E65" s="14"/>
      <c r="F65" s="14"/>
      <c r="G65" s="14"/>
      <c r="H65" s="17"/>
      <c r="I65" s="5"/>
      <c r="J65" s="5"/>
      <c r="K65" s="14"/>
      <c r="L65" s="14"/>
      <c r="M65" s="17"/>
      <c r="N65" s="5"/>
      <c r="O65" s="5"/>
      <c r="P65" s="5"/>
      <c r="Q65" s="14"/>
      <c r="R65" s="14"/>
    </row>
    <row r="66" spans="1:18" ht="15.75">
      <c r="A66" s="15"/>
      <c r="C66" s="14" t="s">
        <v>126</v>
      </c>
      <c r="D66" s="14"/>
      <c r="E66" s="14"/>
      <c r="F66" s="14"/>
      <c r="G66" s="14"/>
      <c r="H66" s="17"/>
      <c r="I66" s="5"/>
      <c r="J66" s="5"/>
      <c r="K66" s="14"/>
      <c r="L66" s="14"/>
      <c r="M66" s="17"/>
      <c r="N66" s="5"/>
      <c r="O66" s="5"/>
      <c r="P66" s="5"/>
      <c r="Q66" s="14"/>
      <c r="R66" s="14"/>
    </row>
    <row r="67" spans="1:18" ht="15.75">
      <c r="A67" s="15"/>
      <c r="B67" s="14"/>
      <c r="C67" s="14"/>
      <c r="D67" s="14"/>
      <c r="E67" s="14"/>
      <c r="F67" s="14"/>
      <c r="G67" s="14"/>
      <c r="H67" s="17"/>
      <c r="I67" s="5"/>
      <c r="J67" s="5"/>
      <c r="K67" s="14"/>
      <c r="L67" s="14"/>
      <c r="M67" s="17"/>
      <c r="N67" s="5"/>
      <c r="O67" s="5"/>
      <c r="P67" s="5"/>
      <c r="Q67" s="14"/>
      <c r="R67" s="14"/>
    </row>
    <row r="68" spans="1:19" ht="15.75">
      <c r="A68" s="15"/>
      <c r="B68" s="20"/>
      <c r="C68" s="21" t="s">
        <v>127</v>
      </c>
      <c r="D68" s="14"/>
      <c r="E68" s="14"/>
      <c r="F68" s="5"/>
      <c r="G68" s="5"/>
      <c r="I68" s="10"/>
      <c r="J68" s="10"/>
      <c r="K68" s="10"/>
      <c r="L68" s="10"/>
      <c r="N68" s="10"/>
      <c r="P68" s="5"/>
      <c r="Q68" s="5"/>
      <c r="R68" s="5"/>
      <c r="S68" s="2"/>
    </row>
    <row r="69" spans="1:19" ht="15.75">
      <c r="A69" s="15"/>
      <c r="B69" s="20"/>
      <c r="C69" s="21" t="s">
        <v>128</v>
      </c>
      <c r="D69" s="14"/>
      <c r="E69" s="14"/>
      <c r="F69" s="5"/>
      <c r="G69" s="5"/>
      <c r="H69" s="22">
        <f>H55/39767*100</f>
        <v>4.6018055171373256</v>
      </c>
      <c r="I69" s="10"/>
      <c r="J69" s="22">
        <f>J55/38888*100</f>
        <v>2.880065830076116</v>
      </c>
      <c r="K69" s="10"/>
      <c r="L69" s="10"/>
      <c r="M69" s="22">
        <f>M55/39767*100</f>
        <v>3.492845826941937</v>
      </c>
      <c r="N69" s="10"/>
      <c r="O69" s="23">
        <f>O55/38888*100</f>
        <v>7.616745525612013</v>
      </c>
      <c r="P69" s="5"/>
      <c r="Q69" s="5"/>
      <c r="R69" s="5"/>
      <c r="S69" s="2"/>
    </row>
    <row r="70" spans="1:19" ht="15.75">
      <c r="A70" s="9"/>
      <c r="B70" s="20"/>
      <c r="C70" s="10" t="s">
        <v>129</v>
      </c>
      <c r="D70" s="5"/>
      <c r="E70" s="5"/>
      <c r="F70" s="5"/>
      <c r="G70" s="5"/>
      <c r="H70" s="24"/>
      <c r="I70" s="5"/>
      <c r="J70" s="5"/>
      <c r="K70" s="5"/>
      <c r="L70" s="5"/>
      <c r="M70" s="24"/>
      <c r="N70" s="5"/>
      <c r="O70" s="5"/>
      <c r="P70" s="5"/>
      <c r="Q70" s="5"/>
      <c r="R70" s="5"/>
      <c r="S70" s="2"/>
    </row>
    <row r="71" spans="1:19" ht="15.75">
      <c r="A71" s="9"/>
      <c r="B71" s="10" t="s">
        <v>29</v>
      </c>
      <c r="C71" s="10"/>
      <c r="D71" s="5"/>
      <c r="E71" s="5"/>
      <c r="F71" s="5"/>
      <c r="G71" s="5"/>
      <c r="H71" s="24"/>
      <c r="I71" s="5"/>
      <c r="J71" s="5"/>
      <c r="K71" s="5"/>
      <c r="L71" s="5"/>
      <c r="M71" s="24"/>
      <c r="N71" s="5"/>
      <c r="O71" s="5"/>
      <c r="P71" s="5"/>
      <c r="Q71" s="5"/>
      <c r="R71" s="5"/>
      <c r="S71" s="2"/>
    </row>
    <row r="72" spans="1:19" ht="15.75">
      <c r="A72" s="9"/>
      <c r="B72" s="25"/>
      <c r="C72" s="10" t="s">
        <v>130</v>
      </c>
      <c r="D72" s="5"/>
      <c r="E72" s="5"/>
      <c r="F72" s="5"/>
      <c r="G72" s="5"/>
      <c r="H72" s="17"/>
      <c r="I72" s="5"/>
      <c r="J72" s="5"/>
      <c r="K72" s="5"/>
      <c r="L72" s="5"/>
      <c r="M72" s="17"/>
      <c r="N72" s="5"/>
      <c r="O72" s="5"/>
      <c r="P72" s="5"/>
      <c r="Q72" s="5"/>
      <c r="R72" s="5"/>
      <c r="S72" s="2"/>
    </row>
    <row r="73" spans="1:19" ht="15.75">
      <c r="A73" s="9"/>
      <c r="B73" s="5"/>
      <c r="C73" s="5"/>
      <c r="D73" s="5"/>
      <c r="E73" s="5"/>
      <c r="F73" s="5"/>
      <c r="G73" s="5"/>
      <c r="H73" s="17"/>
      <c r="I73" s="5"/>
      <c r="J73" s="5"/>
      <c r="K73" s="5"/>
      <c r="L73" s="5"/>
      <c r="M73" s="17"/>
      <c r="N73" s="5"/>
      <c r="O73" s="5"/>
      <c r="P73" s="5"/>
      <c r="Q73" s="5"/>
      <c r="R73" s="5"/>
      <c r="S73" s="2"/>
    </row>
    <row r="74" spans="1:19" ht="15.75" customHeight="1">
      <c r="A74" s="9">
        <v>4</v>
      </c>
      <c r="B74" s="5" t="s">
        <v>30</v>
      </c>
      <c r="C74" s="5"/>
      <c r="D74" s="5"/>
      <c r="E74" s="5"/>
      <c r="F74" s="5"/>
      <c r="G74" s="5"/>
      <c r="H74" s="16" t="s">
        <v>200</v>
      </c>
      <c r="I74" s="10"/>
      <c r="J74" s="10"/>
      <c r="K74" s="10"/>
      <c r="L74" s="10"/>
      <c r="M74" s="16" t="s">
        <v>200</v>
      </c>
      <c r="N74" s="5"/>
      <c r="O74" s="8" t="s">
        <v>200</v>
      </c>
      <c r="P74" s="5"/>
      <c r="Q74" s="5"/>
      <c r="R74" s="5"/>
      <c r="S74" s="2"/>
    </row>
    <row r="75" spans="1:19" ht="15.75" customHeight="1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2"/>
    </row>
    <row r="76" spans="1:19" ht="15.75">
      <c r="A76" s="9"/>
      <c r="B76" s="5"/>
      <c r="C76" s="5"/>
      <c r="D76" s="5"/>
      <c r="E76" s="5"/>
      <c r="F76" s="5"/>
      <c r="G76" s="5"/>
      <c r="H76" s="19"/>
      <c r="I76" s="5"/>
      <c r="J76" s="19"/>
      <c r="K76" s="5"/>
      <c r="L76" s="5"/>
      <c r="M76" s="26"/>
      <c r="N76" s="5"/>
      <c r="O76" s="26"/>
      <c r="P76" s="5"/>
      <c r="Q76" s="5"/>
      <c r="R76" s="5"/>
      <c r="S76" s="2"/>
    </row>
    <row r="77" spans="1:19" ht="15.75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2"/>
      <c r="N77" s="5"/>
      <c r="O77" s="12"/>
      <c r="P77" s="5"/>
      <c r="Q77" s="5"/>
      <c r="R77" s="5"/>
      <c r="S77" s="2"/>
    </row>
    <row r="78" spans="1:19" ht="15.75">
      <c r="A78" s="9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2"/>
      <c r="N78" s="5"/>
      <c r="O78" s="12"/>
      <c r="P78" s="5"/>
      <c r="Q78" s="5"/>
      <c r="R78" s="5"/>
      <c r="S78" s="2"/>
    </row>
    <row r="79" spans="1:19" ht="15.75">
      <c r="A79" s="2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2"/>
      <c r="N79" s="5"/>
      <c r="O79" s="12"/>
      <c r="P79" s="5"/>
      <c r="Q79" s="5"/>
      <c r="R79" s="5"/>
      <c r="S79" s="2"/>
    </row>
    <row r="80" spans="1:19" ht="15.75">
      <c r="A80" s="9" t="s">
        <v>7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2"/>
      <c r="N80" s="5"/>
      <c r="O80" s="12"/>
      <c r="P80" s="5"/>
      <c r="Q80" s="5"/>
      <c r="R80" s="5"/>
      <c r="S80" s="2"/>
    </row>
    <row r="81" spans="1:19" ht="15.75">
      <c r="A81" s="9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2"/>
      <c r="N81" s="5"/>
      <c r="O81" s="12"/>
      <c r="P81" s="5"/>
      <c r="Q81" s="5"/>
      <c r="R81" s="5"/>
      <c r="S81" s="2"/>
    </row>
    <row r="82" spans="1:19" ht="15.75">
      <c r="A82" s="9"/>
      <c r="B82" s="5"/>
      <c r="C82" s="5"/>
      <c r="D82" s="5"/>
      <c r="E82" s="5"/>
      <c r="F82" s="5"/>
      <c r="G82" s="5"/>
      <c r="H82" s="8" t="s">
        <v>201</v>
      </c>
      <c r="I82" s="8"/>
      <c r="J82" s="8" t="s">
        <v>207</v>
      </c>
      <c r="K82" s="5"/>
      <c r="L82" s="5"/>
      <c r="M82" s="12"/>
      <c r="N82" s="5"/>
      <c r="O82" s="12"/>
      <c r="P82" s="5"/>
      <c r="Q82" s="5"/>
      <c r="R82" s="5"/>
      <c r="S82" s="2"/>
    </row>
    <row r="83" spans="1:19" ht="15.75">
      <c r="A83" s="9"/>
      <c r="B83" s="5"/>
      <c r="C83" s="5"/>
      <c r="D83" s="5"/>
      <c r="E83" s="5"/>
      <c r="F83" s="5"/>
      <c r="G83" s="5"/>
      <c r="H83" s="8" t="s">
        <v>202</v>
      </c>
      <c r="I83" s="8"/>
      <c r="J83" s="8" t="s">
        <v>208</v>
      </c>
      <c r="K83" s="5"/>
      <c r="L83" s="5"/>
      <c r="M83" s="12"/>
      <c r="N83" s="5"/>
      <c r="O83" s="12"/>
      <c r="P83" s="5"/>
      <c r="Q83" s="5"/>
      <c r="R83" s="5"/>
      <c r="S83" s="2"/>
    </row>
    <row r="84" spans="1:19" ht="15.75">
      <c r="A84" s="9"/>
      <c r="B84" s="5"/>
      <c r="C84" s="5"/>
      <c r="D84" s="5"/>
      <c r="E84" s="5"/>
      <c r="F84" s="5"/>
      <c r="G84" s="5"/>
      <c r="H84" s="8" t="s">
        <v>147</v>
      </c>
      <c r="I84" s="8"/>
      <c r="J84" s="8" t="s">
        <v>209</v>
      </c>
      <c r="K84" s="5"/>
      <c r="L84" s="5"/>
      <c r="M84" s="12"/>
      <c r="N84" s="5"/>
      <c r="O84" s="12"/>
      <c r="P84" s="5"/>
      <c r="Q84" s="5"/>
      <c r="R84" s="5"/>
      <c r="S84" s="2"/>
    </row>
    <row r="85" spans="1:19" ht="15.75">
      <c r="A85" s="9"/>
      <c r="B85" s="5"/>
      <c r="C85" s="5"/>
      <c r="D85" s="5"/>
      <c r="E85" s="5"/>
      <c r="F85" s="5"/>
      <c r="G85" s="5"/>
      <c r="H85" s="8" t="s">
        <v>203</v>
      </c>
      <c r="I85" s="8"/>
      <c r="J85" s="8" t="s">
        <v>210</v>
      </c>
      <c r="K85" s="5"/>
      <c r="L85" s="5"/>
      <c r="M85" s="12"/>
      <c r="N85" s="5"/>
      <c r="O85" s="12"/>
      <c r="P85" s="5"/>
      <c r="Q85" s="5"/>
      <c r="R85" s="5"/>
      <c r="S85" s="2"/>
    </row>
    <row r="86" spans="1:19" ht="15.75">
      <c r="A86" s="9"/>
      <c r="B86" s="5"/>
      <c r="C86" s="5"/>
      <c r="D86" s="5"/>
      <c r="E86" s="5"/>
      <c r="F86" s="5"/>
      <c r="G86" s="5"/>
      <c r="H86" s="8" t="s">
        <v>198</v>
      </c>
      <c r="I86" s="8"/>
      <c r="J86" s="8" t="s">
        <v>211</v>
      </c>
      <c r="K86" s="5"/>
      <c r="L86" s="5"/>
      <c r="M86" s="12"/>
      <c r="N86" s="5"/>
      <c r="O86" s="12"/>
      <c r="P86" s="5"/>
      <c r="Q86" s="5"/>
      <c r="R86" s="5"/>
      <c r="S86" s="2"/>
    </row>
    <row r="87" spans="1:19" ht="15.75">
      <c r="A87" s="9"/>
      <c r="B87" s="5"/>
      <c r="C87" s="5"/>
      <c r="D87" s="5"/>
      <c r="E87" s="5"/>
      <c r="F87" s="5"/>
      <c r="G87" s="5"/>
      <c r="H87" s="8" t="s">
        <v>204</v>
      </c>
      <c r="I87" s="5"/>
      <c r="J87" s="8" t="s">
        <v>204</v>
      </c>
      <c r="K87" s="5"/>
      <c r="L87" s="5"/>
      <c r="M87" s="12"/>
      <c r="N87" s="5"/>
      <c r="O87" s="12"/>
      <c r="P87" s="5"/>
      <c r="Q87" s="5"/>
      <c r="R87" s="5"/>
      <c r="S87" s="2"/>
    </row>
    <row r="88" spans="1:19" ht="15.75">
      <c r="A88" s="9">
        <v>1</v>
      </c>
      <c r="B88" s="5" t="s">
        <v>31</v>
      </c>
      <c r="C88" s="5"/>
      <c r="D88" s="5"/>
      <c r="E88" s="5"/>
      <c r="F88" s="5"/>
      <c r="G88" s="5"/>
      <c r="H88" s="10">
        <v>62528</v>
      </c>
      <c r="I88" s="5"/>
      <c r="J88" s="5">
        <v>58826</v>
      </c>
      <c r="K88" s="5"/>
      <c r="L88" s="5"/>
      <c r="M88" s="12"/>
      <c r="N88" s="5"/>
      <c r="O88" s="12"/>
      <c r="P88" s="5"/>
      <c r="Q88" s="5"/>
      <c r="R88" s="5"/>
      <c r="S88" s="2"/>
    </row>
    <row r="89" spans="1:19" ht="15.75">
      <c r="A89" s="9">
        <v>2</v>
      </c>
      <c r="B89" s="5" t="s">
        <v>32</v>
      </c>
      <c r="C89" s="5"/>
      <c r="D89" s="5"/>
      <c r="E89" s="5"/>
      <c r="F89" s="5"/>
      <c r="G89" s="5"/>
      <c r="H89" s="10">
        <v>0</v>
      </c>
      <c r="I89" s="5"/>
      <c r="J89" s="5">
        <v>0</v>
      </c>
      <c r="K89" s="5"/>
      <c r="L89" s="5"/>
      <c r="M89" s="12"/>
      <c r="N89" s="5"/>
      <c r="O89" s="12"/>
      <c r="P89" s="5"/>
      <c r="Q89" s="5"/>
      <c r="R89" s="5"/>
      <c r="S89" s="2"/>
    </row>
    <row r="90" spans="1:19" ht="15.75">
      <c r="A90" s="9">
        <v>3</v>
      </c>
      <c r="B90" s="5" t="s">
        <v>33</v>
      </c>
      <c r="C90" s="5"/>
      <c r="D90" s="5"/>
      <c r="E90" s="5"/>
      <c r="F90" s="5"/>
      <c r="G90" s="5"/>
      <c r="H90" s="10">
        <v>2841</v>
      </c>
      <c r="I90" s="5"/>
      <c r="J90" s="5">
        <v>1179</v>
      </c>
      <c r="K90" s="5"/>
      <c r="L90" s="5"/>
      <c r="M90" s="12"/>
      <c r="N90" s="5"/>
      <c r="O90" s="12"/>
      <c r="P90" s="5"/>
      <c r="Q90" s="5"/>
      <c r="R90" s="5"/>
      <c r="S90" s="2"/>
    </row>
    <row r="91" spans="1:19" ht="15.75">
      <c r="A91" s="9">
        <v>4</v>
      </c>
      <c r="B91" s="5" t="s">
        <v>34</v>
      </c>
      <c r="C91" s="5"/>
      <c r="D91" s="5"/>
      <c r="E91" s="5"/>
      <c r="F91" s="5"/>
      <c r="G91" s="5"/>
      <c r="H91" s="10">
        <f>2601+84</f>
        <v>2685</v>
      </c>
      <c r="I91" s="5"/>
      <c r="J91" s="5">
        <v>2163</v>
      </c>
      <c r="K91" s="5"/>
      <c r="L91" s="5"/>
      <c r="M91" s="12"/>
      <c r="N91" s="5"/>
      <c r="O91" s="12"/>
      <c r="P91" s="5"/>
      <c r="Q91" s="5"/>
      <c r="R91" s="5"/>
      <c r="S91" s="2"/>
    </row>
    <row r="92" spans="1:19" ht="15.75">
      <c r="A92" s="9"/>
      <c r="B92" s="5"/>
      <c r="C92" s="5"/>
      <c r="D92" s="5"/>
      <c r="E92" s="5"/>
      <c r="F92" s="5"/>
      <c r="G92" s="5"/>
      <c r="H92" s="10"/>
      <c r="I92" s="5"/>
      <c r="J92" s="5"/>
      <c r="K92" s="5"/>
      <c r="L92" s="5"/>
      <c r="M92" s="12"/>
      <c r="N92" s="5"/>
      <c r="O92" s="12"/>
      <c r="P92" s="5"/>
      <c r="Q92" s="5"/>
      <c r="R92" s="5"/>
      <c r="S92" s="2"/>
    </row>
    <row r="93" spans="1:19" ht="15.75">
      <c r="A93" s="9">
        <v>5</v>
      </c>
      <c r="B93" s="5" t="s">
        <v>35</v>
      </c>
      <c r="C93" s="5"/>
      <c r="D93" s="5"/>
      <c r="E93" s="5"/>
      <c r="F93" s="5"/>
      <c r="G93" s="5"/>
      <c r="H93" s="10"/>
      <c r="I93" s="5"/>
      <c r="J93" s="5"/>
      <c r="K93" s="5"/>
      <c r="L93" s="5"/>
      <c r="M93" s="12"/>
      <c r="N93" s="5"/>
      <c r="O93" s="12"/>
      <c r="P93" s="5"/>
      <c r="Q93" s="5"/>
      <c r="R93" s="5"/>
      <c r="S93" s="2"/>
    </row>
    <row r="94" spans="1:19" ht="15.75">
      <c r="A94" s="9"/>
      <c r="B94" s="5"/>
      <c r="C94" s="28" t="s">
        <v>131</v>
      </c>
      <c r="D94" s="5"/>
      <c r="E94" s="5"/>
      <c r="F94" s="5"/>
      <c r="G94" s="5"/>
      <c r="H94" s="29">
        <v>26033</v>
      </c>
      <c r="I94" s="30"/>
      <c r="J94" s="31">
        <v>21096</v>
      </c>
      <c r="K94" s="30"/>
      <c r="L94" s="5"/>
      <c r="M94" s="12"/>
      <c r="N94" s="5"/>
      <c r="O94" s="12"/>
      <c r="P94" s="5"/>
      <c r="Q94" s="5"/>
      <c r="R94" s="5"/>
      <c r="S94" s="2"/>
    </row>
    <row r="95" spans="1:19" ht="15.75">
      <c r="A95" s="9"/>
      <c r="B95" s="5"/>
      <c r="C95" s="28" t="s">
        <v>132</v>
      </c>
      <c r="D95" s="5"/>
      <c r="E95" s="5"/>
      <c r="F95" s="5"/>
      <c r="G95" s="5"/>
      <c r="H95" s="32">
        <v>35572</v>
      </c>
      <c r="I95" s="30"/>
      <c r="J95" s="30">
        <v>28924</v>
      </c>
      <c r="K95" s="30"/>
      <c r="L95" s="5"/>
      <c r="M95" s="12"/>
      <c r="N95" s="5"/>
      <c r="O95" s="12"/>
      <c r="P95" s="5"/>
      <c r="Q95" s="5"/>
      <c r="R95" s="5"/>
      <c r="S95" s="2"/>
    </row>
    <row r="96" spans="1:19" ht="15.75">
      <c r="A96" s="9"/>
      <c r="B96" s="5"/>
      <c r="C96" s="28" t="s">
        <v>133</v>
      </c>
      <c r="D96" s="5"/>
      <c r="E96" s="5"/>
      <c r="F96" s="5"/>
      <c r="G96" s="5"/>
      <c r="H96" s="32">
        <v>6668</v>
      </c>
      <c r="I96" s="30"/>
      <c r="J96" s="30">
        <v>10694</v>
      </c>
      <c r="K96" s="30"/>
      <c r="L96" s="5"/>
      <c r="M96" s="12"/>
      <c r="N96" s="5"/>
      <c r="O96" s="12"/>
      <c r="P96" s="5"/>
      <c r="Q96" s="5"/>
      <c r="R96" s="5"/>
      <c r="S96" s="2"/>
    </row>
    <row r="97" spans="1:19" ht="15.75">
      <c r="A97" s="9"/>
      <c r="B97" s="5"/>
      <c r="C97" s="28" t="s">
        <v>134</v>
      </c>
      <c r="D97" s="5"/>
      <c r="E97" s="5"/>
      <c r="F97" s="5"/>
      <c r="G97" s="5"/>
      <c r="H97" s="32">
        <v>300</v>
      </c>
      <c r="I97" s="30"/>
      <c r="J97" s="30">
        <f>293+242</f>
        <v>535</v>
      </c>
      <c r="K97" s="30"/>
      <c r="L97" s="5"/>
      <c r="M97" s="12"/>
      <c r="N97" s="5"/>
      <c r="O97" s="12"/>
      <c r="P97" s="5"/>
      <c r="Q97" s="5"/>
      <c r="R97" s="5"/>
      <c r="S97" s="2"/>
    </row>
    <row r="98" spans="1:19" ht="15.75">
      <c r="A98" s="9"/>
      <c r="B98" s="5"/>
      <c r="C98" s="28" t="s">
        <v>135</v>
      </c>
      <c r="D98" s="5"/>
      <c r="E98" s="5"/>
      <c r="F98" s="5"/>
      <c r="G98" s="5"/>
      <c r="H98" s="32">
        <v>807</v>
      </c>
      <c r="I98" s="30"/>
      <c r="J98" s="30">
        <v>864</v>
      </c>
      <c r="K98" s="30"/>
      <c r="L98" s="5"/>
      <c r="M98" s="12"/>
      <c r="N98" s="5"/>
      <c r="O98" s="12"/>
      <c r="P98" s="5"/>
      <c r="Q98" s="5"/>
      <c r="R98" s="5"/>
      <c r="S98" s="2"/>
    </row>
    <row r="99" spans="1:19" ht="15.75">
      <c r="A99" s="9"/>
      <c r="B99" s="5"/>
      <c r="C99" s="5"/>
      <c r="D99" s="5"/>
      <c r="E99" s="5"/>
      <c r="F99" s="5"/>
      <c r="G99" s="5"/>
      <c r="H99" s="29">
        <f>SUM(H94:H98)</f>
        <v>69380</v>
      </c>
      <c r="I99" s="30"/>
      <c r="J99" s="31">
        <f>SUM(J94:J98)</f>
        <v>62113</v>
      </c>
      <c r="K99" s="30"/>
      <c r="L99" s="5"/>
      <c r="M99" s="12"/>
      <c r="N99" s="5"/>
      <c r="O99" s="12"/>
      <c r="P99" s="5"/>
      <c r="Q99" s="5"/>
      <c r="R99" s="5"/>
      <c r="S99" s="2"/>
    </row>
    <row r="100" spans="1:19" ht="15.75">
      <c r="A100" s="9"/>
      <c r="B100" s="5"/>
      <c r="C100" s="5"/>
      <c r="D100" s="5"/>
      <c r="E100" s="5"/>
      <c r="F100" s="5"/>
      <c r="G100" s="5"/>
      <c r="H100" s="13"/>
      <c r="I100" s="5"/>
      <c r="J100" s="7"/>
      <c r="K100" s="5"/>
      <c r="L100" s="5"/>
      <c r="M100" s="12"/>
      <c r="N100" s="5"/>
      <c r="O100" s="12"/>
      <c r="P100" s="5"/>
      <c r="Q100" s="5"/>
      <c r="R100" s="5"/>
      <c r="S100" s="2"/>
    </row>
    <row r="101" spans="1:19" ht="15.75">
      <c r="A101" s="9">
        <v>6</v>
      </c>
      <c r="B101" s="5" t="s">
        <v>36</v>
      </c>
      <c r="C101" s="5"/>
      <c r="D101" s="5"/>
      <c r="E101" s="5"/>
      <c r="F101" s="5"/>
      <c r="G101" s="5"/>
      <c r="H101" s="10"/>
      <c r="I101" s="5"/>
      <c r="J101" s="5"/>
      <c r="K101" s="5"/>
      <c r="L101" s="5"/>
      <c r="M101" s="12"/>
      <c r="N101" s="5"/>
      <c r="O101" s="12"/>
      <c r="P101" s="5"/>
      <c r="Q101" s="5"/>
      <c r="R101" s="5"/>
      <c r="S101" s="2"/>
    </row>
    <row r="102" spans="1:19" ht="15.75">
      <c r="A102" s="9"/>
      <c r="B102" s="5"/>
      <c r="C102" s="28" t="s">
        <v>136</v>
      </c>
      <c r="D102" s="5"/>
      <c r="E102" s="5"/>
      <c r="F102" s="5"/>
      <c r="G102" s="5"/>
      <c r="H102" s="29">
        <v>32561</v>
      </c>
      <c r="I102" s="30"/>
      <c r="J102" s="31">
        <f>21659+2621</f>
        <v>24280</v>
      </c>
      <c r="K102" s="30"/>
      <c r="L102" s="5"/>
      <c r="M102" s="12"/>
      <c r="N102" s="5"/>
      <c r="O102" s="12"/>
      <c r="P102" s="5"/>
      <c r="Q102" s="5"/>
      <c r="R102" s="5"/>
      <c r="S102" s="2"/>
    </row>
    <row r="103" spans="1:19" ht="15.75">
      <c r="A103" s="9"/>
      <c r="B103" s="5"/>
      <c r="C103" s="28" t="s">
        <v>137</v>
      </c>
      <c r="D103" s="5"/>
      <c r="E103" s="5"/>
      <c r="F103" s="5"/>
      <c r="G103" s="5"/>
      <c r="H103" s="32">
        <v>2960</v>
      </c>
      <c r="I103" s="30"/>
      <c r="J103" s="30">
        <v>3786</v>
      </c>
      <c r="K103" s="30"/>
      <c r="L103" s="5"/>
      <c r="M103" s="12"/>
      <c r="N103" s="5"/>
      <c r="O103" s="12"/>
      <c r="P103" s="5"/>
      <c r="Q103" s="5"/>
      <c r="R103" s="5"/>
      <c r="S103" s="2"/>
    </row>
    <row r="104" spans="1:19" ht="15.75">
      <c r="A104" s="9"/>
      <c r="B104" s="5"/>
      <c r="C104" s="28" t="s">
        <v>138</v>
      </c>
      <c r="D104" s="5"/>
      <c r="E104" s="5"/>
      <c r="F104" s="5"/>
      <c r="G104" s="5"/>
      <c r="H104" s="32">
        <f>3262+4</f>
        <v>3266</v>
      </c>
      <c r="I104" s="30"/>
      <c r="J104" s="30">
        <v>3902</v>
      </c>
      <c r="K104" s="30"/>
      <c r="L104" s="5"/>
      <c r="M104" s="12"/>
      <c r="N104" s="5"/>
      <c r="O104" s="12"/>
      <c r="P104" s="5"/>
      <c r="Q104" s="5"/>
      <c r="R104" s="5"/>
      <c r="S104" s="2"/>
    </row>
    <row r="105" spans="1:19" ht="15.75">
      <c r="A105" s="9"/>
      <c r="B105" s="5"/>
      <c r="C105" s="28" t="s">
        <v>139</v>
      </c>
      <c r="D105" s="5"/>
      <c r="E105" s="5"/>
      <c r="F105" s="5"/>
      <c r="G105" s="5"/>
      <c r="H105" s="32">
        <v>96</v>
      </c>
      <c r="I105" s="30"/>
      <c r="J105" s="30">
        <v>2</v>
      </c>
      <c r="K105" s="30"/>
      <c r="L105" s="5"/>
      <c r="M105" s="12"/>
      <c r="N105" s="5"/>
      <c r="O105" s="12"/>
      <c r="P105" s="5"/>
      <c r="Q105" s="5"/>
      <c r="R105" s="5"/>
      <c r="S105" s="2"/>
    </row>
    <row r="106" spans="1:19" ht="15.75">
      <c r="A106" s="9"/>
      <c r="B106" s="5"/>
      <c r="C106" s="28" t="s">
        <v>140</v>
      </c>
      <c r="D106" s="5"/>
      <c r="E106" s="5"/>
      <c r="F106" s="5"/>
      <c r="G106" s="5"/>
      <c r="H106" s="32">
        <v>16</v>
      </c>
      <c r="I106" s="30"/>
      <c r="J106" s="30">
        <v>2077</v>
      </c>
      <c r="K106" s="30"/>
      <c r="L106" s="5"/>
      <c r="M106" s="12"/>
      <c r="N106" s="5"/>
      <c r="O106" s="12"/>
      <c r="P106" s="5"/>
      <c r="Q106" s="5"/>
      <c r="R106" s="5"/>
      <c r="S106" s="2"/>
    </row>
    <row r="107" spans="1:19" ht="15.75">
      <c r="A107" s="9"/>
      <c r="B107" s="5"/>
      <c r="C107" s="5"/>
      <c r="D107" s="5"/>
      <c r="E107" s="5"/>
      <c r="F107" s="5"/>
      <c r="G107" s="5"/>
      <c r="H107" s="29">
        <f>SUM(H102:H106)</f>
        <v>38899</v>
      </c>
      <c r="I107" s="30"/>
      <c r="J107" s="31">
        <f>SUM(J102:J106)</f>
        <v>34047</v>
      </c>
      <c r="K107" s="30"/>
      <c r="L107" s="5"/>
      <c r="M107" s="12"/>
      <c r="N107" s="5"/>
      <c r="O107" s="12"/>
      <c r="P107" s="5"/>
      <c r="Q107" s="5"/>
      <c r="R107" s="5"/>
      <c r="S107" s="2"/>
    </row>
    <row r="108" spans="1:19" ht="15.75">
      <c r="A108" s="9"/>
      <c r="B108" s="5"/>
      <c r="C108" s="5"/>
      <c r="D108" s="5"/>
      <c r="E108" s="5"/>
      <c r="F108" s="5"/>
      <c r="G108" s="5"/>
      <c r="H108" s="13"/>
      <c r="I108" s="5"/>
      <c r="J108" s="7"/>
      <c r="K108" s="5"/>
      <c r="L108" s="5"/>
      <c r="M108" s="12"/>
      <c r="N108" s="5"/>
      <c r="O108" s="12"/>
      <c r="P108" s="5"/>
      <c r="Q108" s="5"/>
      <c r="R108" s="5"/>
      <c r="S108" s="2"/>
    </row>
    <row r="109" spans="1:19" ht="15.75">
      <c r="A109" s="9">
        <v>7</v>
      </c>
      <c r="B109" s="5" t="s">
        <v>37</v>
      </c>
      <c r="C109" s="5"/>
      <c r="D109" s="5"/>
      <c r="E109" s="5"/>
      <c r="F109" s="5"/>
      <c r="G109" s="5"/>
      <c r="H109" s="10">
        <f>H99-H107</f>
        <v>30481</v>
      </c>
      <c r="I109" s="5"/>
      <c r="J109" s="5">
        <f>J99-J107</f>
        <v>28066</v>
      </c>
      <c r="K109" s="5"/>
      <c r="L109" s="5"/>
      <c r="M109" s="12"/>
      <c r="N109" s="5"/>
      <c r="O109" s="12"/>
      <c r="P109" s="5"/>
      <c r="Q109" s="5"/>
      <c r="R109" s="5"/>
      <c r="S109" s="2"/>
    </row>
    <row r="110" spans="1:19" ht="15.75">
      <c r="A110" s="9"/>
      <c r="B110" s="5"/>
      <c r="C110" s="5"/>
      <c r="D110" s="5"/>
      <c r="E110" s="5"/>
      <c r="F110" s="5"/>
      <c r="G110" s="5"/>
      <c r="H110" s="10"/>
      <c r="I110" s="5"/>
      <c r="J110" s="5"/>
      <c r="K110" s="5"/>
      <c r="L110" s="5"/>
      <c r="M110" s="12"/>
      <c r="N110" s="5"/>
      <c r="O110" s="12"/>
      <c r="P110" s="5"/>
      <c r="Q110" s="5"/>
      <c r="R110" s="5"/>
      <c r="S110" s="2"/>
    </row>
    <row r="111" spans="1:19" ht="15.75">
      <c r="A111" s="9"/>
      <c r="B111" s="5"/>
      <c r="C111" s="5"/>
      <c r="D111" s="5"/>
      <c r="E111" s="5"/>
      <c r="F111" s="5"/>
      <c r="G111" s="5"/>
      <c r="H111" s="13">
        <f>H109+SUM(H88:H91)</f>
        <v>98535</v>
      </c>
      <c r="I111" s="5"/>
      <c r="J111" s="7">
        <f>J109+SUM(J88:J91)</f>
        <v>90234</v>
      </c>
      <c r="K111" s="5"/>
      <c r="L111" s="5"/>
      <c r="M111" s="12"/>
      <c r="N111" s="5"/>
      <c r="O111" s="12"/>
      <c r="P111" s="5"/>
      <c r="Q111" s="5"/>
      <c r="R111" s="5"/>
      <c r="S111" s="2"/>
    </row>
    <row r="112" spans="1:19" ht="15.75">
      <c r="A112" s="9"/>
      <c r="B112" s="5"/>
      <c r="C112" s="5"/>
      <c r="D112" s="5"/>
      <c r="E112" s="5"/>
      <c r="F112" s="5"/>
      <c r="G112" s="5"/>
      <c r="H112" s="33"/>
      <c r="I112" s="5"/>
      <c r="J112" s="19"/>
      <c r="K112" s="5"/>
      <c r="L112" s="5"/>
      <c r="M112" s="12"/>
      <c r="N112" s="5"/>
      <c r="O112" s="12"/>
      <c r="P112" s="5"/>
      <c r="Q112" s="5"/>
      <c r="R112" s="5"/>
      <c r="S112" s="2"/>
    </row>
    <row r="113" spans="1:19" ht="15.75">
      <c r="A113" s="9">
        <v>8</v>
      </c>
      <c r="B113" s="5" t="s">
        <v>38</v>
      </c>
      <c r="C113" s="5"/>
      <c r="D113" s="5"/>
      <c r="E113" s="5"/>
      <c r="F113" s="5"/>
      <c r="G113" s="5"/>
      <c r="H113" s="10"/>
      <c r="I113" s="5"/>
      <c r="J113" s="5"/>
      <c r="K113" s="5"/>
      <c r="L113" s="5"/>
      <c r="M113" s="12"/>
      <c r="N113" s="5"/>
      <c r="O113" s="12"/>
      <c r="P113" s="5"/>
      <c r="Q113" s="5"/>
      <c r="R113" s="5"/>
      <c r="S113" s="2"/>
    </row>
    <row r="114" spans="1:19" ht="15.75">
      <c r="A114" s="9"/>
      <c r="B114" s="5"/>
      <c r="C114" s="5" t="s">
        <v>141</v>
      </c>
      <c r="D114" s="5"/>
      <c r="E114" s="5"/>
      <c r="F114" s="5"/>
      <c r="G114" s="5"/>
      <c r="H114" s="29">
        <v>39767</v>
      </c>
      <c r="I114" s="30"/>
      <c r="J114" s="31">
        <v>38910</v>
      </c>
      <c r="K114" s="30"/>
      <c r="L114" s="5"/>
      <c r="M114" s="12"/>
      <c r="N114" s="5"/>
      <c r="O114" s="12"/>
      <c r="P114" s="5"/>
      <c r="Q114" s="5"/>
      <c r="R114" s="5"/>
      <c r="S114" s="2"/>
    </row>
    <row r="115" spans="1:19" ht="15.75">
      <c r="A115" s="9"/>
      <c r="B115" s="5"/>
      <c r="C115" s="5" t="s">
        <v>142</v>
      </c>
      <c r="D115" s="5"/>
      <c r="E115" s="5"/>
      <c r="F115" s="5"/>
      <c r="G115" s="5"/>
      <c r="H115" s="32">
        <v>0</v>
      </c>
      <c r="I115" s="30"/>
      <c r="J115" s="30"/>
      <c r="K115" s="30"/>
      <c r="L115" s="5"/>
      <c r="M115" s="12"/>
      <c r="N115" s="5"/>
      <c r="O115" s="12"/>
      <c r="P115" s="5"/>
      <c r="Q115" s="5"/>
      <c r="R115" s="5"/>
      <c r="S115" s="2"/>
    </row>
    <row r="116" spans="1:19" ht="15.75">
      <c r="A116" s="9"/>
      <c r="B116" s="5"/>
      <c r="C116" s="5" t="s">
        <v>143</v>
      </c>
      <c r="D116" s="5"/>
      <c r="E116" s="5"/>
      <c r="F116" s="5"/>
      <c r="G116" s="5"/>
      <c r="H116" s="32"/>
      <c r="I116" s="30"/>
      <c r="J116" s="30"/>
      <c r="K116" s="30"/>
      <c r="L116" s="5"/>
      <c r="M116" s="12"/>
      <c r="N116" s="5"/>
      <c r="O116" s="12"/>
      <c r="P116" s="5"/>
      <c r="Q116" s="5"/>
      <c r="R116" s="5"/>
      <c r="S116" s="2"/>
    </row>
    <row r="117" spans="1:19" ht="15.75">
      <c r="A117" s="9"/>
      <c r="B117" s="5"/>
      <c r="C117" s="28" t="s">
        <v>144</v>
      </c>
      <c r="D117" s="5"/>
      <c r="E117" s="5"/>
      <c r="F117" s="5"/>
      <c r="G117" s="5"/>
      <c r="H117" s="32">
        <v>8008</v>
      </c>
      <c r="I117" s="30"/>
      <c r="J117" s="30">
        <v>6835</v>
      </c>
      <c r="K117" s="30"/>
      <c r="L117" s="5"/>
      <c r="M117" s="12"/>
      <c r="N117" s="5"/>
      <c r="O117" s="12"/>
      <c r="P117" s="5"/>
      <c r="Q117" s="5"/>
      <c r="R117" s="5"/>
      <c r="S117" s="2"/>
    </row>
    <row r="118" spans="1:19" ht="15.75">
      <c r="A118" s="9"/>
      <c r="B118" s="5"/>
      <c r="C118" s="28" t="s">
        <v>145</v>
      </c>
      <c r="D118" s="5"/>
      <c r="E118" s="5"/>
      <c r="F118" s="5"/>
      <c r="G118" s="5"/>
      <c r="H118" s="32">
        <v>40034</v>
      </c>
      <c r="I118" s="30"/>
      <c r="J118" s="30">
        <v>38714</v>
      </c>
      <c r="K118" s="30"/>
      <c r="L118" s="5"/>
      <c r="M118" s="12"/>
      <c r="N118" s="5"/>
      <c r="O118" s="12"/>
      <c r="P118" s="5"/>
      <c r="Q118" s="5"/>
      <c r="R118" s="5"/>
      <c r="S118" s="2"/>
    </row>
    <row r="119" spans="1:19" ht="15.75">
      <c r="A119" s="9"/>
      <c r="B119" s="5"/>
      <c r="C119" s="5" t="s">
        <v>146</v>
      </c>
      <c r="D119" s="5"/>
      <c r="E119" s="5"/>
      <c r="F119" s="5"/>
      <c r="G119" s="5"/>
      <c r="H119" s="32">
        <v>0</v>
      </c>
      <c r="I119" s="30"/>
      <c r="J119" s="30">
        <v>-1045</v>
      </c>
      <c r="K119" s="30"/>
      <c r="L119" s="5"/>
      <c r="M119" s="12"/>
      <c r="N119" s="5"/>
      <c r="O119" s="12"/>
      <c r="P119" s="5"/>
      <c r="Q119" s="5"/>
      <c r="R119" s="5"/>
      <c r="S119" s="2"/>
    </row>
    <row r="120" spans="1:19" ht="15.75">
      <c r="A120" s="9"/>
      <c r="B120" s="5"/>
      <c r="C120" s="5"/>
      <c r="D120" s="5"/>
      <c r="E120" s="5"/>
      <c r="F120" s="5"/>
      <c r="G120" s="5"/>
      <c r="H120" s="29">
        <f>SUM(H114:H119)</f>
        <v>87809</v>
      </c>
      <c r="I120" s="30"/>
      <c r="J120" s="31">
        <f>SUM(J114:J119)</f>
        <v>83414</v>
      </c>
      <c r="K120" s="30"/>
      <c r="L120" s="5"/>
      <c r="M120" s="12"/>
      <c r="N120" s="5"/>
      <c r="O120" s="12"/>
      <c r="P120" s="5"/>
      <c r="Q120" s="5"/>
      <c r="R120" s="5"/>
      <c r="S120" s="2"/>
    </row>
    <row r="121" spans="1:19" ht="15.75">
      <c r="A121" s="9"/>
      <c r="B121" s="5"/>
      <c r="C121" s="5"/>
      <c r="D121" s="5"/>
      <c r="E121" s="5"/>
      <c r="F121" s="5"/>
      <c r="G121" s="5"/>
      <c r="H121" s="13"/>
      <c r="I121" s="5"/>
      <c r="J121" s="7"/>
      <c r="K121" s="5"/>
      <c r="L121" s="5"/>
      <c r="M121" s="12"/>
      <c r="N121" s="5"/>
      <c r="O121" s="12"/>
      <c r="P121" s="5"/>
      <c r="Q121" s="5"/>
      <c r="R121" s="5"/>
      <c r="S121" s="2"/>
    </row>
    <row r="122" spans="1:19" ht="15.75">
      <c r="A122" s="9">
        <v>9</v>
      </c>
      <c r="B122" s="5" t="s">
        <v>39</v>
      </c>
      <c r="C122" s="5"/>
      <c r="D122" s="5"/>
      <c r="E122" s="5"/>
      <c r="F122" s="5"/>
      <c r="G122" s="5"/>
      <c r="H122" s="10">
        <v>43</v>
      </c>
      <c r="I122" s="5"/>
      <c r="J122" s="5">
        <v>80</v>
      </c>
      <c r="K122" s="5"/>
      <c r="L122" s="5"/>
      <c r="M122" s="12"/>
      <c r="N122" s="5"/>
      <c r="O122" s="12"/>
      <c r="P122" s="5"/>
      <c r="Q122" s="5"/>
      <c r="R122" s="5"/>
      <c r="S122" s="2"/>
    </row>
    <row r="123" spans="1:19" ht="15.75">
      <c r="A123" s="9">
        <v>10</v>
      </c>
      <c r="B123" s="5" t="s">
        <v>40</v>
      </c>
      <c r="C123" s="5"/>
      <c r="D123" s="5"/>
      <c r="E123" s="5"/>
      <c r="F123" s="5"/>
      <c r="G123" s="5"/>
      <c r="H123" s="10">
        <v>8720</v>
      </c>
      <c r="I123" s="5"/>
      <c r="J123" s="5">
        <v>5017</v>
      </c>
      <c r="K123" s="5"/>
      <c r="L123" s="5"/>
      <c r="M123" s="12"/>
      <c r="N123" s="5"/>
      <c r="O123" s="12"/>
      <c r="P123" s="5"/>
      <c r="Q123" s="5"/>
      <c r="R123" s="5"/>
      <c r="S123" s="2"/>
    </row>
    <row r="124" spans="1:19" ht="15.75">
      <c r="A124" s="9">
        <v>11</v>
      </c>
      <c r="B124" s="5" t="s">
        <v>41</v>
      </c>
      <c r="C124" s="5"/>
      <c r="D124" s="5"/>
      <c r="E124" s="5"/>
      <c r="F124" s="5"/>
      <c r="G124" s="5"/>
      <c r="H124" s="10">
        <f>1723+239+1</f>
        <v>1963</v>
      </c>
      <c r="I124" s="5"/>
      <c r="J124" s="5">
        <v>1723</v>
      </c>
      <c r="K124" s="5"/>
      <c r="L124" s="5"/>
      <c r="M124" s="12"/>
      <c r="N124" s="5"/>
      <c r="O124" s="12"/>
      <c r="P124" s="5"/>
      <c r="Q124" s="5"/>
      <c r="R124" s="5"/>
      <c r="S124" s="2"/>
    </row>
    <row r="125" spans="1:19" ht="15.75">
      <c r="A125" s="9"/>
      <c r="B125" s="5"/>
      <c r="C125" s="5"/>
      <c r="D125" s="5"/>
      <c r="E125" s="5"/>
      <c r="F125" s="5"/>
      <c r="G125" s="5"/>
      <c r="H125" s="10"/>
      <c r="I125" s="5"/>
      <c r="J125" s="5"/>
      <c r="K125" s="5"/>
      <c r="L125" s="5"/>
      <c r="M125" s="12"/>
      <c r="N125" s="5"/>
      <c r="O125" s="12"/>
      <c r="P125" s="5"/>
      <c r="Q125" s="5"/>
      <c r="R125" s="5"/>
      <c r="S125" s="2"/>
    </row>
    <row r="126" spans="1:19" ht="15.75">
      <c r="A126" s="9"/>
      <c r="B126" s="5"/>
      <c r="C126" s="5"/>
      <c r="D126" s="5"/>
      <c r="E126" s="5"/>
      <c r="F126" s="5"/>
      <c r="G126" s="5"/>
      <c r="H126" s="13">
        <f>H120+H122+H123+H124</f>
        <v>98535</v>
      </c>
      <c r="I126" s="5"/>
      <c r="J126" s="7">
        <f>J120+J122+J123+J124</f>
        <v>90234</v>
      </c>
      <c r="K126" s="5"/>
      <c r="L126" s="5"/>
      <c r="M126" s="12"/>
      <c r="N126" s="5"/>
      <c r="O126" s="12"/>
      <c r="P126" s="5"/>
      <c r="Q126" s="5"/>
      <c r="R126" s="5"/>
      <c r="S126" s="2"/>
    </row>
    <row r="127" spans="1:19" ht="15.75">
      <c r="A127" s="9"/>
      <c r="B127" s="5"/>
      <c r="C127" s="5"/>
      <c r="D127" s="5"/>
      <c r="E127" s="5"/>
      <c r="F127" s="5"/>
      <c r="G127" s="5"/>
      <c r="H127" s="33"/>
      <c r="I127" s="5"/>
      <c r="J127" s="19"/>
      <c r="K127" s="5"/>
      <c r="L127" s="5"/>
      <c r="M127" s="12"/>
      <c r="N127" s="5"/>
      <c r="O127" s="12"/>
      <c r="P127" s="5"/>
      <c r="Q127" s="5"/>
      <c r="R127" s="5"/>
      <c r="S127" s="2"/>
    </row>
    <row r="128" spans="1:19" ht="15.75">
      <c r="A128" s="9">
        <v>12</v>
      </c>
      <c r="B128" s="5" t="s">
        <v>42</v>
      </c>
      <c r="C128" s="5"/>
      <c r="D128" s="5"/>
      <c r="E128" s="5"/>
      <c r="F128" s="5"/>
      <c r="G128" s="5"/>
      <c r="H128" s="10">
        <f>(+H120-H91)/H114*100</f>
        <v>214.05688133376918</v>
      </c>
      <c r="I128" s="5"/>
      <c r="J128" s="5">
        <f>(+J120-J91)/(J114-451)*100</f>
        <v>211.26654359187705</v>
      </c>
      <c r="K128" s="5"/>
      <c r="L128" s="5"/>
      <c r="M128" s="12"/>
      <c r="N128" s="5"/>
      <c r="O128" s="12"/>
      <c r="P128" s="5"/>
      <c r="Q128" s="5"/>
      <c r="R128" s="5"/>
      <c r="S128" s="2"/>
    </row>
    <row r="129" spans="1:19" ht="15.75">
      <c r="A129" s="9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2"/>
      <c r="N129" s="5"/>
      <c r="O129" s="12"/>
      <c r="P129" s="5"/>
      <c r="Q129" s="5"/>
      <c r="R129" s="5"/>
      <c r="S129" s="2"/>
    </row>
    <row r="130" spans="1:19" ht="15.75">
      <c r="A130" s="9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2"/>
      <c r="N130" s="5"/>
      <c r="O130" s="12"/>
      <c r="P130" s="5"/>
      <c r="Q130" s="5"/>
      <c r="R130" s="5"/>
      <c r="S130" s="2"/>
    </row>
    <row r="131" spans="1:19" ht="15.75">
      <c r="A131" s="9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2"/>
      <c r="N131" s="5"/>
      <c r="O131" s="12"/>
      <c r="P131" s="5"/>
      <c r="Q131" s="5"/>
      <c r="R131" s="5"/>
      <c r="S131" s="2"/>
    </row>
    <row r="132" spans="1:19" ht="12.75" customHeight="1">
      <c r="A132" s="34" t="s">
        <v>8</v>
      </c>
      <c r="B132" s="5"/>
      <c r="C132" s="5"/>
      <c r="D132" s="5"/>
      <c r="E132" s="5"/>
      <c r="F132" s="5"/>
      <c r="G132" s="5"/>
      <c r="Q132" s="5"/>
      <c r="R132" s="5"/>
      <c r="S132" s="2"/>
    </row>
    <row r="133" spans="1:19" ht="15.75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2"/>
    </row>
    <row r="134" spans="1:19" ht="15.75">
      <c r="A134" s="34">
        <v>1</v>
      </c>
      <c r="B134" s="35" t="s">
        <v>43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2"/>
    </row>
    <row r="135" spans="1:19" ht="15.75">
      <c r="A135" s="34"/>
      <c r="B135" s="3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2"/>
    </row>
    <row r="136" spans="1:19" ht="15.75">
      <c r="A136" s="9"/>
      <c r="B136" s="1" t="s">
        <v>225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5"/>
      <c r="Q136" s="5"/>
      <c r="R136" s="5"/>
      <c r="S136" s="2"/>
    </row>
    <row r="137" spans="1:19" ht="14.25" customHeight="1">
      <c r="A137" s="9"/>
      <c r="B137" s="1" t="s">
        <v>44</v>
      </c>
      <c r="C137" s="54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5"/>
      <c r="Q137" s="5"/>
      <c r="R137" s="5"/>
      <c r="S137" s="2"/>
    </row>
    <row r="138" spans="1:19" ht="15.75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2"/>
    </row>
    <row r="139" spans="1:19" ht="15.75">
      <c r="A139" s="34">
        <v>2</v>
      </c>
      <c r="B139" s="35" t="s">
        <v>45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2"/>
    </row>
    <row r="140" spans="1:19" ht="15.75">
      <c r="A140" s="9"/>
      <c r="B140" s="9"/>
      <c r="C140" s="5"/>
      <c r="D140" s="5"/>
      <c r="E140" s="5"/>
      <c r="F140" s="5"/>
      <c r="G140" s="5"/>
      <c r="H140" s="5"/>
      <c r="I140" s="8"/>
      <c r="J140" s="5"/>
      <c r="K140" s="8"/>
      <c r="L140" s="5"/>
      <c r="M140" s="5"/>
      <c r="N140" s="8"/>
      <c r="O140" s="8"/>
      <c r="P140" s="8"/>
      <c r="Q140" s="5"/>
      <c r="R140" s="5"/>
      <c r="S140" s="2"/>
    </row>
    <row r="141" spans="1:19" ht="15.75">
      <c r="A141" s="9"/>
      <c r="B141" s="37" t="s">
        <v>46</v>
      </c>
      <c r="C141" s="5"/>
      <c r="D141" s="5"/>
      <c r="E141" s="5"/>
      <c r="F141" s="5"/>
      <c r="G141" s="5"/>
      <c r="H141" s="5"/>
      <c r="I141" s="8"/>
      <c r="J141" s="5"/>
      <c r="K141" s="8"/>
      <c r="L141" s="5"/>
      <c r="M141" s="5"/>
      <c r="N141" s="8"/>
      <c r="O141" s="5"/>
      <c r="P141" s="8"/>
      <c r="Q141" s="5"/>
      <c r="R141" s="5"/>
      <c r="S141" s="2"/>
    </row>
    <row r="142" spans="1:19" ht="15.75">
      <c r="A142" s="9"/>
      <c r="B142" s="9"/>
      <c r="C142" s="5"/>
      <c r="D142" s="5"/>
      <c r="E142" s="5"/>
      <c r="F142" s="5"/>
      <c r="G142" s="5"/>
      <c r="H142" s="5"/>
      <c r="I142" s="8"/>
      <c r="J142" s="5"/>
      <c r="K142" s="8"/>
      <c r="L142" s="5"/>
      <c r="M142" s="5"/>
      <c r="N142" s="8"/>
      <c r="O142" s="5"/>
      <c r="P142" s="8"/>
      <c r="Q142" s="5"/>
      <c r="R142" s="5"/>
      <c r="S142" s="2"/>
    </row>
    <row r="143" spans="1:19" ht="15.75">
      <c r="A143" s="34">
        <v>3</v>
      </c>
      <c r="B143" s="34" t="s">
        <v>47</v>
      </c>
      <c r="C143" s="5"/>
      <c r="D143" s="5"/>
      <c r="E143" s="5"/>
      <c r="F143" s="5"/>
      <c r="G143" s="5"/>
      <c r="H143" s="5"/>
      <c r="I143" s="12"/>
      <c r="J143" s="5"/>
      <c r="K143" s="12"/>
      <c r="L143" s="5"/>
      <c r="M143" s="5"/>
      <c r="N143" s="12"/>
      <c r="O143" s="5"/>
      <c r="P143" s="12"/>
      <c r="Q143" s="5"/>
      <c r="R143" s="5"/>
      <c r="S143" s="2"/>
    </row>
    <row r="144" spans="1:19" ht="15.75">
      <c r="A144" s="34"/>
      <c r="B144" s="34"/>
      <c r="C144" s="5"/>
      <c r="D144" s="5"/>
      <c r="E144" s="5"/>
      <c r="F144" s="5"/>
      <c r="G144" s="5"/>
      <c r="H144" s="5"/>
      <c r="I144" s="12"/>
      <c r="J144" s="5"/>
      <c r="K144" s="12"/>
      <c r="L144" s="5"/>
      <c r="M144" s="5"/>
      <c r="N144" s="12"/>
      <c r="O144" s="5"/>
      <c r="P144" s="12"/>
      <c r="Q144" s="5"/>
      <c r="R144" s="5"/>
      <c r="S144" s="2"/>
    </row>
    <row r="145" spans="1:19" ht="15.75">
      <c r="A145" s="34"/>
      <c r="B145" s="9" t="s">
        <v>48</v>
      </c>
      <c r="C145" s="5"/>
      <c r="D145" s="5"/>
      <c r="E145" s="5"/>
      <c r="F145" s="5"/>
      <c r="G145" s="5"/>
      <c r="H145" s="5"/>
      <c r="I145" s="12"/>
      <c r="J145" s="5"/>
      <c r="K145" s="12"/>
      <c r="L145" s="5"/>
      <c r="M145" s="5"/>
      <c r="N145" s="12"/>
      <c r="O145" s="5"/>
      <c r="P145" s="12"/>
      <c r="Q145" s="5"/>
      <c r="R145" s="5"/>
      <c r="S145" s="2"/>
    </row>
    <row r="146" spans="1:19" ht="15.75">
      <c r="A146" s="9"/>
      <c r="B146" s="9"/>
      <c r="C146" s="5"/>
      <c r="D146" s="5"/>
      <c r="E146" s="5"/>
      <c r="F146" s="5"/>
      <c r="G146" s="5"/>
      <c r="H146" s="5"/>
      <c r="I146" s="12"/>
      <c r="J146" s="5"/>
      <c r="K146" s="12"/>
      <c r="L146" s="5"/>
      <c r="M146" s="5"/>
      <c r="N146" s="12"/>
      <c r="O146" s="5"/>
      <c r="P146" s="12"/>
      <c r="Q146" s="5"/>
      <c r="R146" s="5"/>
      <c r="S146" s="2"/>
    </row>
    <row r="147" spans="1:19" ht="15.75">
      <c r="A147" s="34">
        <v>4</v>
      </c>
      <c r="B147" s="34" t="s">
        <v>49</v>
      </c>
      <c r="C147" s="5"/>
      <c r="D147" s="5"/>
      <c r="E147" s="5"/>
      <c r="F147" s="5"/>
      <c r="G147" s="5"/>
      <c r="H147" s="5"/>
      <c r="I147" s="12"/>
      <c r="J147" s="5"/>
      <c r="K147" s="12"/>
      <c r="L147" s="5"/>
      <c r="M147" s="5"/>
      <c r="N147" s="12"/>
      <c r="O147" s="5"/>
      <c r="P147" s="12"/>
      <c r="Q147" s="5"/>
      <c r="R147" s="5"/>
      <c r="S147" s="2"/>
    </row>
    <row r="148" spans="1:19" ht="15.75">
      <c r="A148" s="34"/>
      <c r="B148" s="34"/>
      <c r="C148" s="5"/>
      <c r="D148" s="5"/>
      <c r="E148" s="5"/>
      <c r="F148" s="5"/>
      <c r="G148" s="5"/>
      <c r="H148" s="5"/>
      <c r="I148" s="12"/>
      <c r="J148" s="5"/>
      <c r="K148" s="12"/>
      <c r="L148" s="5"/>
      <c r="M148" s="5"/>
      <c r="N148" s="12"/>
      <c r="O148" s="5"/>
      <c r="P148" s="12"/>
      <c r="Q148" s="5"/>
      <c r="R148" s="5"/>
      <c r="S148" s="2"/>
    </row>
    <row r="149" spans="1:19" ht="15.75">
      <c r="A149" s="34"/>
      <c r="B149" s="9" t="s">
        <v>50</v>
      </c>
      <c r="C149" s="5"/>
      <c r="D149" s="5"/>
      <c r="E149" s="5"/>
      <c r="F149" s="5"/>
      <c r="G149" s="5"/>
      <c r="H149" s="8" t="s">
        <v>205</v>
      </c>
      <c r="I149" s="5"/>
      <c r="J149" s="8" t="s">
        <v>205</v>
      </c>
      <c r="K149" s="5"/>
      <c r="L149" s="5"/>
      <c r="M149" s="8" t="s">
        <v>219</v>
      </c>
      <c r="N149" s="5"/>
      <c r="O149" s="8" t="s">
        <v>219</v>
      </c>
      <c r="P149" s="12"/>
      <c r="Q149" s="5"/>
      <c r="R149" s="5"/>
      <c r="S149" s="2"/>
    </row>
    <row r="150" spans="1:19" ht="15.75">
      <c r="A150" s="34"/>
      <c r="B150" s="9"/>
      <c r="C150" s="5"/>
      <c r="D150" s="5"/>
      <c r="E150" s="5"/>
      <c r="F150" s="5"/>
      <c r="G150" s="5"/>
      <c r="H150" s="8" t="s">
        <v>197</v>
      </c>
      <c r="I150" s="5"/>
      <c r="J150" s="8" t="s">
        <v>197</v>
      </c>
      <c r="K150" s="5"/>
      <c r="L150" s="5"/>
      <c r="M150" s="8" t="s">
        <v>197</v>
      </c>
      <c r="N150" s="5"/>
      <c r="O150" s="8" t="s">
        <v>197</v>
      </c>
      <c r="P150" s="12"/>
      <c r="Q150" s="5"/>
      <c r="R150" s="5"/>
      <c r="S150" s="2"/>
    </row>
    <row r="151" spans="1:19" ht="15.75">
      <c r="A151" s="34"/>
      <c r="B151" s="9"/>
      <c r="C151" s="5"/>
      <c r="D151" s="5"/>
      <c r="E151" s="5"/>
      <c r="F151" s="5"/>
      <c r="G151" s="5"/>
      <c r="H151" s="8" t="s">
        <v>198</v>
      </c>
      <c r="I151" s="8"/>
      <c r="J151" s="8" t="s">
        <v>212</v>
      </c>
      <c r="K151" s="8"/>
      <c r="L151" s="5"/>
      <c r="M151" s="8" t="s">
        <v>198</v>
      </c>
      <c r="N151" s="8"/>
      <c r="O151" s="8" t="s">
        <v>206</v>
      </c>
      <c r="P151" s="12"/>
      <c r="Q151" s="5"/>
      <c r="R151" s="5"/>
      <c r="S151" s="2"/>
    </row>
    <row r="152" spans="1:19" ht="15.75">
      <c r="A152" s="9"/>
      <c r="B152" s="9"/>
      <c r="C152" s="5"/>
      <c r="D152" s="5"/>
      <c r="E152" s="5"/>
      <c r="F152" s="5"/>
      <c r="G152" s="5"/>
      <c r="H152" s="8" t="s">
        <v>204</v>
      </c>
      <c r="I152" s="8"/>
      <c r="J152" s="8" t="s">
        <v>204</v>
      </c>
      <c r="K152" s="8"/>
      <c r="L152" s="5"/>
      <c r="M152" s="8" t="s">
        <v>204</v>
      </c>
      <c r="N152" s="8"/>
      <c r="O152" s="8" t="s">
        <v>204</v>
      </c>
      <c r="P152" s="5"/>
      <c r="Q152" s="5"/>
      <c r="R152" s="5"/>
      <c r="S152" s="2"/>
    </row>
    <row r="153" spans="1:19" ht="15.75">
      <c r="A153" s="9"/>
      <c r="B153" s="5" t="s">
        <v>17</v>
      </c>
      <c r="C153" s="5" t="s">
        <v>147</v>
      </c>
      <c r="D153" s="5"/>
      <c r="E153" s="5"/>
      <c r="F153" s="5"/>
      <c r="G153" s="5"/>
      <c r="H153" s="16">
        <v>287</v>
      </c>
      <c r="I153" s="17"/>
      <c r="J153" s="17"/>
      <c r="K153" s="17"/>
      <c r="L153" s="17"/>
      <c r="M153" s="16">
        <v>287</v>
      </c>
      <c r="N153" s="17"/>
      <c r="O153" s="38"/>
      <c r="P153" s="5"/>
      <c r="Q153" s="5"/>
      <c r="R153" s="5"/>
      <c r="S153" s="2"/>
    </row>
    <row r="154" spans="1:19" ht="15.75">
      <c r="A154" s="9"/>
      <c r="B154" s="5" t="s">
        <v>18</v>
      </c>
      <c r="C154" s="5" t="s">
        <v>148</v>
      </c>
      <c r="D154" s="5"/>
      <c r="E154" s="5"/>
      <c r="F154" s="5"/>
      <c r="G154" s="5"/>
      <c r="H154" s="16" t="s">
        <v>200</v>
      </c>
      <c r="I154" s="17"/>
      <c r="J154" s="38"/>
      <c r="K154" s="17"/>
      <c r="L154" s="17"/>
      <c r="M154" s="16" t="s">
        <v>200</v>
      </c>
      <c r="N154" s="17"/>
      <c r="O154" s="38"/>
      <c r="P154" s="5"/>
      <c r="Q154" s="5"/>
      <c r="R154" s="5"/>
      <c r="S154" s="2"/>
    </row>
    <row r="155" spans="1:19" ht="15.75">
      <c r="A155" s="9"/>
      <c r="B155" s="5" t="s">
        <v>19</v>
      </c>
      <c r="C155" s="5" t="s">
        <v>149</v>
      </c>
      <c r="D155" s="5"/>
      <c r="E155" s="5"/>
      <c r="F155" s="5"/>
      <c r="G155" s="5"/>
      <c r="H155" s="16"/>
      <c r="I155" s="17"/>
      <c r="J155" s="38"/>
      <c r="K155" s="17"/>
      <c r="L155" s="17"/>
      <c r="M155" s="16">
        <v>25</v>
      </c>
      <c r="N155" s="17"/>
      <c r="O155" s="16">
        <v>1</v>
      </c>
      <c r="P155" s="5"/>
      <c r="Q155" s="5"/>
      <c r="R155" s="5"/>
      <c r="S155" s="2"/>
    </row>
    <row r="156" spans="1:18" ht="15.75">
      <c r="A156" s="9"/>
      <c r="B156" s="5"/>
      <c r="C156" s="5"/>
      <c r="D156" s="5"/>
      <c r="E156" s="5"/>
      <c r="F156" s="5"/>
      <c r="G156" s="5"/>
      <c r="H156" s="39">
        <f>SUM(H153:H155)</f>
        <v>287</v>
      </c>
      <c r="I156" s="17"/>
      <c r="J156" s="40"/>
      <c r="K156" s="17"/>
      <c r="L156" s="17"/>
      <c r="M156" s="39">
        <f>SUM(M153:M155)</f>
        <v>312</v>
      </c>
      <c r="N156" s="17"/>
      <c r="O156" s="39">
        <f>SUM(O153:O155)</f>
        <v>1</v>
      </c>
      <c r="P156" s="5"/>
      <c r="Q156" s="5"/>
      <c r="R156" s="14"/>
    </row>
    <row r="157" spans="1:18" ht="13.5" customHeight="1">
      <c r="A157" s="9"/>
      <c r="B157" s="5"/>
      <c r="C157" s="5"/>
      <c r="D157" s="5"/>
      <c r="E157" s="5"/>
      <c r="F157" s="5"/>
      <c r="G157" s="5"/>
      <c r="H157" s="19"/>
      <c r="I157" s="5"/>
      <c r="J157" s="19"/>
      <c r="K157" s="5"/>
      <c r="L157" s="5"/>
      <c r="M157" s="19"/>
      <c r="N157" s="5"/>
      <c r="O157" s="19"/>
      <c r="P157" s="5"/>
      <c r="Q157" s="5"/>
      <c r="R157" s="14"/>
    </row>
    <row r="158" spans="1:19" ht="15.75" customHeight="1">
      <c r="A158" s="15" t="s">
        <v>9</v>
      </c>
      <c r="B158" s="5" t="s">
        <v>51</v>
      </c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5"/>
      <c r="S158" s="2"/>
    </row>
    <row r="159" spans="1:19" ht="15.75" customHeight="1">
      <c r="A159" s="1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5"/>
      <c r="S159" s="2"/>
    </row>
    <row r="160" spans="1:19" ht="15.75" customHeight="1">
      <c r="A160" s="41">
        <v>5</v>
      </c>
      <c r="B160" s="35" t="s">
        <v>52</v>
      </c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5"/>
      <c r="S160" s="2"/>
    </row>
    <row r="161" spans="1:19" ht="15.75" customHeight="1">
      <c r="A161" s="15"/>
      <c r="B161" s="55" t="s">
        <v>53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42"/>
      <c r="O161" s="42"/>
      <c r="P161" s="14"/>
      <c r="Q161" s="14"/>
      <c r="R161" s="5"/>
      <c r="S161" s="2"/>
    </row>
    <row r="162" spans="1:19" ht="15.75" customHeight="1">
      <c r="A162" s="15"/>
      <c r="B162" s="36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14"/>
      <c r="Q162" s="14"/>
      <c r="R162" s="5"/>
      <c r="S162" s="2"/>
    </row>
    <row r="163" spans="1:19" ht="15.75" customHeight="1">
      <c r="A163" s="56">
        <v>6</v>
      </c>
      <c r="B163" s="57" t="s">
        <v>54</v>
      </c>
      <c r="C163" s="57"/>
      <c r="D163" s="57"/>
      <c r="E163" s="57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14"/>
      <c r="Q163" s="14"/>
      <c r="R163" s="5"/>
      <c r="S163" s="2"/>
    </row>
    <row r="164" spans="1:19" ht="15.75" customHeight="1">
      <c r="A164" s="9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"/>
      <c r="S164" s="2"/>
    </row>
    <row r="165" spans="1:19" ht="15.75" customHeight="1">
      <c r="A165" s="9"/>
      <c r="B165" s="59" t="s">
        <v>224</v>
      </c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"/>
      <c r="S165" s="2"/>
    </row>
    <row r="166" spans="1:19" ht="15.75" customHeight="1">
      <c r="A166" s="9"/>
      <c r="B166" s="37" t="s">
        <v>223</v>
      </c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5"/>
      <c r="S166" s="2"/>
    </row>
    <row r="167" spans="1:19" ht="15.75" customHeight="1">
      <c r="A167" s="9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5"/>
      <c r="Q167" s="5"/>
      <c r="R167" s="5"/>
      <c r="S167" s="2"/>
    </row>
    <row r="168" spans="1:19" ht="15.75" customHeight="1">
      <c r="A168" s="34">
        <v>7</v>
      </c>
      <c r="B168" s="60" t="s">
        <v>55</v>
      </c>
      <c r="C168" s="60"/>
      <c r="D168" s="60"/>
      <c r="E168" s="60"/>
      <c r="F168" s="60"/>
      <c r="G168" s="60"/>
      <c r="H168" s="60"/>
      <c r="I168" s="36"/>
      <c r="J168" s="36"/>
      <c r="K168" s="36"/>
      <c r="L168" s="36"/>
      <c r="M168" s="36"/>
      <c r="N168" s="36"/>
      <c r="O168" s="36"/>
      <c r="P168" s="5"/>
      <c r="Q168" s="5"/>
      <c r="R168" s="5"/>
      <c r="S168" s="2"/>
    </row>
    <row r="169" spans="1:19" ht="15.75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2"/>
    </row>
    <row r="170" spans="1:19" ht="15.75" customHeight="1">
      <c r="A170" s="9"/>
      <c r="B170" s="5" t="s">
        <v>56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2"/>
    </row>
    <row r="171" spans="1:19" ht="15.75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2"/>
    </row>
    <row r="172" spans="1:19" ht="15.75" customHeight="1">
      <c r="A172" s="9"/>
      <c r="B172" s="5" t="s">
        <v>17</v>
      </c>
      <c r="C172" s="31"/>
      <c r="D172" s="7"/>
      <c r="E172" s="7"/>
      <c r="F172" s="7"/>
      <c r="G172" s="7"/>
      <c r="H172" s="7"/>
      <c r="I172" s="7"/>
      <c r="J172" s="45" t="s">
        <v>204</v>
      </c>
      <c r="K172" s="30"/>
      <c r="L172" s="5"/>
      <c r="M172" s="5"/>
      <c r="N172" s="5"/>
      <c r="O172" s="5"/>
      <c r="P172" s="5"/>
      <c r="Q172" s="5"/>
      <c r="R172" s="5"/>
      <c r="S172" s="2"/>
    </row>
    <row r="173" spans="1:19" ht="15.75" customHeight="1">
      <c r="A173" s="9"/>
      <c r="B173" s="5"/>
      <c r="C173" s="31" t="s">
        <v>150</v>
      </c>
      <c r="D173" s="7"/>
      <c r="E173" s="7"/>
      <c r="F173" s="7"/>
      <c r="G173" s="7"/>
      <c r="H173" s="7"/>
      <c r="I173" s="7"/>
      <c r="J173" s="46">
        <v>2160</v>
      </c>
      <c r="K173" s="30"/>
      <c r="L173" s="5"/>
      <c r="M173" s="5"/>
      <c r="N173" s="5"/>
      <c r="O173" s="5"/>
      <c r="P173" s="5"/>
      <c r="Q173" s="5"/>
      <c r="R173" s="5"/>
      <c r="S173" s="2"/>
    </row>
    <row r="174" spans="1:19" ht="15.75" customHeight="1">
      <c r="A174" s="9"/>
      <c r="B174" s="5"/>
      <c r="C174" s="31" t="s">
        <v>151</v>
      </c>
      <c r="D174" s="7"/>
      <c r="E174" s="7"/>
      <c r="F174" s="7"/>
      <c r="G174" s="7"/>
      <c r="H174" s="7"/>
      <c r="I174" s="7"/>
      <c r="J174" s="46">
        <v>672</v>
      </c>
      <c r="K174" s="30"/>
      <c r="L174" s="5"/>
      <c r="M174" s="5"/>
      <c r="N174" s="5"/>
      <c r="O174" s="5"/>
      <c r="P174" s="5"/>
      <c r="Q174" s="5"/>
      <c r="R174" s="5"/>
      <c r="S174" s="2"/>
    </row>
    <row r="175" spans="1:19" ht="15.75" customHeight="1">
      <c r="A175" s="9"/>
      <c r="B175" s="5"/>
      <c r="C175" s="31" t="s">
        <v>152</v>
      </c>
      <c r="D175" s="7"/>
      <c r="E175" s="7"/>
      <c r="F175" s="7"/>
      <c r="G175" s="7"/>
      <c r="H175" s="7"/>
      <c r="I175" s="7"/>
      <c r="J175" s="46">
        <v>174</v>
      </c>
      <c r="K175" s="30"/>
      <c r="L175" s="5"/>
      <c r="M175" s="5"/>
      <c r="N175" s="5"/>
      <c r="O175" s="5"/>
      <c r="P175" s="5"/>
      <c r="Q175" s="5"/>
      <c r="R175" s="5"/>
      <c r="S175" s="2"/>
    </row>
    <row r="176" spans="1:19" ht="15.75" customHeight="1">
      <c r="A176" s="9"/>
      <c r="B176" s="5"/>
      <c r="C176" s="7"/>
      <c r="D176" s="7"/>
      <c r="E176" s="7"/>
      <c r="F176" s="7"/>
      <c r="G176" s="7"/>
      <c r="H176" s="7"/>
      <c r="I176" s="7"/>
      <c r="J176" s="7"/>
      <c r="K176" s="5"/>
      <c r="L176" s="5"/>
      <c r="M176" s="5"/>
      <c r="N176" s="5"/>
      <c r="O176" s="5"/>
      <c r="P176" s="5"/>
      <c r="Q176" s="5"/>
      <c r="R176" s="5"/>
      <c r="S176" s="2"/>
    </row>
    <row r="177" spans="1:19" ht="15.75" customHeight="1">
      <c r="A177" s="9"/>
      <c r="B177" s="5" t="s">
        <v>57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2"/>
    </row>
    <row r="178" spans="1:19" ht="15.75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2"/>
    </row>
    <row r="179" spans="1:19" ht="15.75" customHeight="1">
      <c r="A179" s="9"/>
      <c r="B179" s="5" t="s">
        <v>18</v>
      </c>
      <c r="C179" s="31"/>
      <c r="D179" s="7"/>
      <c r="E179" s="7"/>
      <c r="F179" s="7"/>
      <c r="G179" s="7"/>
      <c r="H179" s="7"/>
      <c r="I179" s="7"/>
      <c r="J179" s="45" t="s">
        <v>204</v>
      </c>
      <c r="K179" s="30"/>
      <c r="L179" s="5"/>
      <c r="M179" s="5"/>
      <c r="N179" s="5"/>
      <c r="O179" s="5"/>
      <c r="P179" s="5"/>
      <c r="Q179" s="5"/>
      <c r="R179" s="5"/>
      <c r="S179" s="2"/>
    </row>
    <row r="180" spans="1:19" ht="15.75" customHeight="1">
      <c r="A180" s="9"/>
      <c r="B180" s="5"/>
      <c r="C180" s="31" t="s">
        <v>153</v>
      </c>
      <c r="D180" s="7"/>
      <c r="E180" s="7"/>
      <c r="F180" s="7"/>
      <c r="G180" s="7"/>
      <c r="H180" s="7"/>
      <c r="I180" s="7"/>
      <c r="J180" s="46">
        <v>2841</v>
      </c>
      <c r="K180" s="30"/>
      <c r="L180" s="5"/>
      <c r="M180" s="5"/>
      <c r="N180" s="5"/>
      <c r="O180" s="5"/>
      <c r="P180" s="5"/>
      <c r="Q180" s="5"/>
      <c r="R180" s="5"/>
      <c r="S180" s="2"/>
    </row>
    <row r="181" spans="1:19" ht="15.75" customHeight="1">
      <c r="A181" s="9"/>
      <c r="B181" s="5"/>
      <c r="C181" s="31" t="s">
        <v>154</v>
      </c>
      <c r="D181" s="7"/>
      <c r="E181" s="7"/>
      <c r="F181" s="7"/>
      <c r="G181" s="7"/>
      <c r="H181" s="7"/>
      <c r="I181" s="7"/>
      <c r="J181" s="46">
        <v>2841</v>
      </c>
      <c r="K181" s="30"/>
      <c r="L181" s="5"/>
      <c r="M181" s="5"/>
      <c r="N181" s="5"/>
      <c r="O181" s="5"/>
      <c r="P181" s="5"/>
      <c r="Q181" s="5"/>
      <c r="R181" s="5"/>
      <c r="S181" s="2"/>
    </row>
    <row r="182" spans="1:19" ht="15.75" customHeight="1">
      <c r="A182" s="9"/>
      <c r="B182" s="5"/>
      <c r="C182" s="31" t="s">
        <v>155</v>
      </c>
      <c r="D182" s="7"/>
      <c r="E182" s="7"/>
      <c r="F182" s="7"/>
      <c r="G182" s="7"/>
      <c r="H182" s="7"/>
      <c r="I182" s="7"/>
      <c r="J182" s="46">
        <v>1839</v>
      </c>
      <c r="K182" s="30"/>
      <c r="L182" s="5"/>
      <c r="M182" s="5"/>
      <c r="N182" s="5"/>
      <c r="O182" s="5"/>
      <c r="P182" s="5"/>
      <c r="Q182" s="5"/>
      <c r="R182" s="5"/>
      <c r="S182" s="2"/>
    </row>
    <row r="183" spans="1:19" ht="15.75" customHeight="1">
      <c r="A183" s="9"/>
      <c r="B183" s="5"/>
      <c r="C183" s="7"/>
      <c r="D183" s="7"/>
      <c r="E183" s="7"/>
      <c r="F183" s="7"/>
      <c r="G183" s="7"/>
      <c r="H183" s="7"/>
      <c r="I183" s="7"/>
      <c r="J183" s="7"/>
      <c r="K183" s="5"/>
      <c r="L183" s="5"/>
      <c r="M183" s="5"/>
      <c r="N183" s="5"/>
      <c r="O183" s="5"/>
      <c r="P183" s="5"/>
      <c r="Q183" s="5"/>
      <c r="R183" s="5"/>
      <c r="S183" s="2"/>
    </row>
    <row r="184" spans="1:19" ht="15.75" customHeight="1">
      <c r="A184" s="34">
        <v>8</v>
      </c>
      <c r="B184" s="35" t="s">
        <v>58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2"/>
    </row>
    <row r="185" spans="1:19" ht="15.75" customHeight="1">
      <c r="A185" s="9"/>
      <c r="B185" s="10" t="s">
        <v>59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2"/>
    </row>
    <row r="186" spans="1:19" ht="15.75" customHeight="1">
      <c r="A186" s="9"/>
      <c r="B186" s="10" t="s">
        <v>17</v>
      </c>
      <c r="C186" s="5" t="s">
        <v>156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2"/>
    </row>
    <row r="187" spans="1:19" ht="15.75" customHeight="1">
      <c r="A187" s="9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2"/>
    </row>
    <row r="188" spans="1:19" ht="15.75" customHeight="1">
      <c r="A188" s="9"/>
      <c r="B188" s="10" t="s">
        <v>18</v>
      </c>
      <c r="C188" s="5" t="s">
        <v>157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2"/>
    </row>
    <row r="189" spans="1:19" ht="15.75" customHeight="1">
      <c r="A189" s="9"/>
      <c r="B189" s="10"/>
      <c r="C189" s="5" t="s">
        <v>158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2"/>
    </row>
    <row r="190" spans="1:19" ht="15.75" customHeight="1">
      <c r="A190" s="9"/>
      <c r="B190" s="10"/>
      <c r="C190" s="5" t="s">
        <v>159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2"/>
    </row>
    <row r="191" spans="1:19" ht="15.75" customHeight="1">
      <c r="A191" s="9"/>
      <c r="B191" s="10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2"/>
    </row>
    <row r="192" spans="1:19" ht="15.75" customHeight="1" hidden="1">
      <c r="A192" s="9"/>
      <c r="B192" s="10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2"/>
    </row>
    <row r="193" spans="1:19" ht="15.75" customHeight="1" hidden="1">
      <c r="A193" s="9"/>
      <c r="B193" s="10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2"/>
    </row>
    <row r="194" spans="1:19" ht="15.75" customHeight="1" hidden="1">
      <c r="A194" s="9"/>
      <c r="B194" s="10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2"/>
    </row>
    <row r="195" spans="1:19" ht="15.75" customHeight="1">
      <c r="A195" s="9"/>
      <c r="B195" s="10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2"/>
    </row>
    <row r="196" spans="1:19" ht="15.75" customHeight="1" hidden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2"/>
    </row>
    <row r="197" spans="1:19" ht="15.75" customHeight="1">
      <c r="A197" s="34">
        <v>9</v>
      </c>
      <c r="B197" s="60" t="s">
        <v>60</v>
      </c>
      <c r="C197" s="60"/>
      <c r="D197" s="60"/>
      <c r="E197" s="60"/>
      <c r="F197" s="60"/>
      <c r="G197" s="60"/>
      <c r="H197" s="60"/>
      <c r="I197" s="60"/>
      <c r="J197" s="60"/>
      <c r="K197" s="36"/>
      <c r="L197" s="36"/>
      <c r="M197" s="36"/>
      <c r="N197" s="36"/>
      <c r="O197" s="36"/>
      <c r="P197" s="5"/>
      <c r="Q197" s="5"/>
      <c r="R197" s="5"/>
      <c r="S197" s="2"/>
    </row>
    <row r="198" spans="1:19" ht="15.75" customHeight="1">
      <c r="A198" s="34"/>
      <c r="B198" s="59" t="s">
        <v>61</v>
      </c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"/>
      <c r="Q198" s="5"/>
      <c r="R198" s="5"/>
      <c r="S198" s="2"/>
    </row>
    <row r="199" spans="1:19" ht="15.75" customHeight="1">
      <c r="A199" s="34"/>
      <c r="B199" s="37" t="s">
        <v>62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5"/>
      <c r="Q199" s="5"/>
      <c r="R199" s="5"/>
      <c r="S199" s="2"/>
    </row>
    <row r="200" spans="1:19" ht="15.75" customHeight="1">
      <c r="A200" s="34"/>
      <c r="B200" s="37" t="s">
        <v>17</v>
      </c>
      <c r="C200" s="55" t="s">
        <v>160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"/>
      <c r="Q200" s="5"/>
      <c r="R200" s="5"/>
      <c r="S200" s="2"/>
    </row>
    <row r="201" spans="1:19" ht="15.75" customHeight="1">
      <c r="A201" s="34"/>
      <c r="B201" s="43"/>
      <c r="C201" s="55" t="s">
        <v>161</v>
      </c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36"/>
      <c r="O201" s="36"/>
      <c r="P201" s="5"/>
      <c r="Q201" s="5"/>
      <c r="R201" s="5"/>
      <c r="S201" s="2"/>
    </row>
    <row r="202" spans="1:19" ht="15.75" customHeight="1">
      <c r="A202" s="34"/>
      <c r="B202" s="43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5"/>
      <c r="Q202" s="5"/>
      <c r="R202" s="5"/>
      <c r="S202" s="2"/>
    </row>
    <row r="203" spans="1:19" ht="15.75" customHeight="1">
      <c r="A203" s="34"/>
      <c r="B203" s="37" t="s">
        <v>18</v>
      </c>
      <c r="C203" s="55" t="s">
        <v>162</v>
      </c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"/>
      <c r="Q203" s="5"/>
      <c r="R203" s="5"/>
      <c r="S203" s="2"/>
    </row>
    <row r="204" spans="1:19" ht="15.75" customHeight="1">
      <c r="A204" s="34"/>
      <c r="B204" s="43"/>
      <c r="C204" s="55" t="s">
        <v>163</v>
      </c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"/>
      <c r="Q204" s="5"/>
      <c r="R204" s="5"/>
      <c r="S204" s="2"/>
    </row>
    <row r="205" spans="1:19" ht="15.75" customHeight="1">
      <c r="A205" s="34"/>
      <c r="B205" s="43"/>
      <c r="C205" s="55" t="s">
        <v>164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"/>
      <c r="Q205" s="5"/>
      <c r="R205" s="5"/>
      <c r="S205" s="2"/>
    </row>
    <row r="206" spans="1:19" ht="15.75" customHeight="1">
      <c r="A206" s="34"/>
      <c r="C206" s="59" t="s">
        <v>165</v>
      </c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"/>
      <c r="Q206" s="5"/>
      <c r="R206" s="5"/>
      <c r="S206" s="2"/>
    </row>
    <row r="207" spans="1:19" ht="15.75" customHeight="1">
      <c r="A207" s="34"/>
      <c r="C207" s="37" t="s">
        <v>166</v>
      </c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5"/>
      <c r="Q207" s="5"/>
      <c r="R207" s="5"/>
      <c r="S207" s="2"/>
    </row>
    <row r="208" spans="1:19" ht="15.75" customHeight="1">
      <c r="A208" s="34"/>
      <c r="C208" s="37" t="s">
        <v>167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5"/>
      <c r="Q208" s="5"/>
      <c r="R208" s="5"/>
      <c r="S208" s="2"/>
    </row>
    <row r="209" spans="1:19" ht="15.75" customHeight="1">
      <c r="A209" s="34"/>
      <c r="C209" s="37" t="s">
        <v>168</v>
      </c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5"/>
      <c r="Q209" s="5"/>
      <c r="R209" s="5"/>
      <c r="S209" s="2"/>
    </row>
    <row r="210" spans="1:19" ht="15.75" customHeight="1">
      <c r="A210" s="34"/>
      <c r="B210" s="27"/>
      <c r="C210" s="37" t="s">
        <v>169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5"/>
      <c r="Q210" s="5"/>
      <c r="R210" s="5"/>
      <c r="S210" s="2"/>
    </row>
    <row r="211" spans="1:19" ht="15.75" customHeight="1">
      <c r="A211" s="34"/>
      <c r="B211" s="37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5"/>
      <c r="Q211" s="5"/>
      <c r="R211" s="5"/>
      <c r="S211" s="2"/>
    </row>
    <row r="212" spans="1:19" ht="15.75" customHeight="1">
      <c r="A212" s="34">
        <v>10</v>
      </c>
      <c r="B212" s="60" t="s">
        <v>63</v>
      </c>
      <c r="C212" s="60"/>
      <c r="D212" s="60"/>
      <c r="E212" s="60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5"/>
      <c r="Q212" s="5"/>
      <c r="R212" s="5"/>
      <c r="S212" s="2"/>
    </row>
    <row r="213" spans="1:19" ht="15.75" customHeight="1">
      <c r="A213" s="9"/>
      <c r="B213" s="55" t="s">
        <v>64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"/>
      <c r="Q213" s="5"/>
      <c r="R213" s="5"/>
      <c r="S213" s="2"/>
    </row>
    <row r="214" spans="1:19" ht="15.75" customHeight="1">
      <c r="A214" s="9"/>
      <c r="B214" s="55" t="s">
        <v>65</v>
      </c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"/>
      <c r="Q214" s="5"/>
      <c r="R214" s="5"/>
      <c r="S214" s="2"/>
    </row>
    <row r="215" spans="1:19" ht="15.75" customHeight="1">
      <c r="A215" s="9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5"/>
      <c r="Q215" s="5"/>
      <c r="R215" s="5"/>
      <c r="S215" s="2"/>
    </row>
    <row r="216" spans="1:19" ht="15.75" customHeight="1">
      <c r="A216" s="34">
        <v>11</v>
      </c>
      <c r="B216" s="60" t="s">
        <v>66</v>
      </c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5"/>
      <c r="Q216" s="5"/>
      <c r="R216" s="5"/>
      <c r="S216" s="2"/>
    </row>
    <row r="217" spans="1:19" ht="15.75" customHeight="1">
      <c r="A217" s="34"/>
      <c r="B217" s="60" t="s">
        <v>67</v>
      </c>
      <c r="C217" s="60"/>
      <c r="D217" s="60"/>
      <c r="E217" s="60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5"/>
      <c r="Q217" s="5"/>
      <c r="R217" s="5"/>
      <c r="S217" s="2"/>
    </row>
    <row r="218" spans="1:19" ht="15.75" customHeight="1">
      <c r="A218" s="9"/>
      <c r="B218" s="59" t="s">
        <v>68</v>
      </c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"/>
      <c r="Q218" s="5"/>
      <c r="R218" s="5"/>
      <c r="S218" s="2"/>
    </row>
    <row r="219" spans="1:19" ht="15.75" customHeight="1">
      <c r="A219" s="9"/>
      <c r="B219" s="59" t="s">
        <v>69</v>
      </c>
      <c r="C219" s="59"/>
      <c r="D219" s="59"/>
      <c r="E219" s="59"/>
      <c r="F219" s="59"/>
      <c r="G219" s="59"/>
      <c r="H219" s="59"/>
      <c r="I219" s="59"/>
      <c r="J219" s="59"/>
      <c r="K219" s="36"/>
      <c r="L219" s="36"/>
      <c r="M219" s="36"/>
      <c r="N219" s="36"/>
      <c r="O219" s="36"/>
      <c r="P219" s="5"/>
      <c r="Q219" s="5"/>
      <c r="R219" s="5"/>
      <c r="S219" s="2"/>
    </row>
    <row r="220" spans="1:19" ht="15.75" customHeight="1">
      <c r="A220" s="9"/>
      <c r="B220" s="47" t="s">
        <v>17</v>
      </c>
      <c r="C220" s="59" t="s">
        <v>170</v>
      </c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"/>
      <c r="Q220" s="5"/>
      <c r="R220" s="5"/>
      <c r="S220" s="2"/>
    </row>
    <row r="221" spans="1:19" ht="15.75" customHeight="1">
      <c r="A221" s="9"/>
      <c r="C221" s="59" t="s">
        <v>171</v>
      </c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"/>
      <c r="R221" s="5"/>
      <c r="S221" s="2"/>
    </row>
    <row r="222" spans="1:19" ht="15.75" customHeight="1">
      <c r="A222" s="9"/>
      <c r="C222" s="37" t="s">
        <v>172</v>
      </c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5"/>
      <c r="Q222" s="5"/>
      <c r="R222" s="5"/>
      <c r="S222" s="2"/>
    </row>
    <row r="223" spans="1:19" ht="15.75" customHeight="1">
      <c r="A223" s="9"/>
      <c r="B223" s="36"/>
      <c r="C223" s="44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5"/>
      <c r="Q223" s="5"/>
      <c r="R223" s="5"/>
      <c r="S223" s="2"/>
    </row>
    <row r="224" spans="1:19" ht="15.75" customHeight="1">
      <c r="A224" s="9"/>
      <c r="B224" s="47" t="s">
        <v>18</v>
      </c>
      <c r="C224" s="47" t="s">
        <v>173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2"/>
    </row>
    <row r="225" spans="1:19" ht="15.75" customHeight="1">
      <c r="A225" s="9"/>
      <c r="B225" s="47"/>
      <c r="C225" s="10" t="s">
        <v>174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2"/>
    </row>
    <row r="226" spans="1:19" ht="15.75" customHeight="1">
      <c r="A226" s="9"/>
      <c r="B226" s="4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2"/>
    </row>
    <row r="227" spans="1:19" ht="15.75" customHeight="1">
      <c r="A227" s="9"/>
      <c r="B227" s="47"/>
      <c r="C227" s="48"/>
      <c r="D227" s="7"/>
      <c r="E227" s="7"/>
      <c r="F227" s="7"/>
      <c r="G227" s="7"/>
      <c r="H227" s="7"/>
      <c r="I227" s="7"/>
      <c r="J227" s="7"/>
      <c r="K227" s="31"/>
      <c r="L227" s="7"/>
      <c r="M227" s="49" t="s">
        <v>204</v>
      </c>
      <c r="N227" s="30"/>
      <c r="O227" s="5"/>
      <c r="P227" s="5"/>
      <c r="Q227" s="5"/>
      <c r="R227" s="5"/>
      <c r="S227" s="2"/>
    </row>
    <row r="228" spans="1:19" ht="15.75" customHeight="1">
      <c r="A228" s="9"/>
      <c r="B228" s="47"/>
      <c r="C228" s="29" t="s">
        <v>175</v>
      </c>
      <c r="D228" s="7"/>
      <c r="E228" s="7"/>
      <c r="F228" s="7"/>
      <c r="G228" s="7"/>
      <c r="H228" s="7"/>
      <c r="I228" s="7"/>
      <c r="J228" s="7"/>
      <c r="K228" s="31"/>
      <c r="L228" s="7"/>
      <c r="M228" s="49">
        <v>1040</v>
      </c>
      <c r="N228" s="30"/>
      <c r="O228" s="5"/>
      <c r="P228" s="5"/>
      <c r="Q228" s="5"/>
      <c r="R228" s="5"/>
      <c r="S228" s="2"/>
    </row>
    <row r="229" spans="1:19" ht="15.75" customHeight="1">
      <c r="A229" s="9"/>
      <c r="B229" s="47"/>
      <c r="C229" s="29" t="s">
        <v>176</v>
      </c>
      <c r="D229" s="7"/>
      <c r="E229" s="7"/>
      <c r="F229" s="7"/>
      <c r="G229" s="7"/>
      <c r="H229" s="7"/>
      <c r="I229" s="7"/>
      <c r="J229" s="7"/>
      <c r="K229" s="31"/>
      <c r="L229" s="7"/>
      <c r="M229" s="49">
        <v>1239</v>
      </c>
      <c r="N229" s="30"/>
      <c r="O229" s="5"/>
      <c r="P229" s="5"/>
      <c r="Q229" s="5"/>
      <c r="R229" s="5"/>
      <c r="S229" s="2"/>
    </row>
    <row r="230" spans="1:19" ht="15.75" customHeight="1">
      <c r="A230" s="9"/>
      <c r="C230" s="29" t="s">
        <v>177</v>
      </c>
      <c r="D230" s="7"/>
      <c r="E230" s="7"/>
      <c r="F230" s="7"/>
      <c r="G230" s="7"/>
      <c r="H230" s="7"/>
      <c r="I230" s="7"/>
      <c r="J230" s="7"/>
      <c r="K230" s="31"/>
      <c r="L230" s="7"/>
      <c r="M230" s="49">
        <f>M229-M228</f>
        <v>199</v>
      </c>
      <c r="N230" s="30"/>
      <c r="O230" s="5"/>
      <c r="P230" s="5"/>
      <c r="Q230" s="5"/>
      <c r="R230" s="5"/>
      <c r="S230" s="2"/>
    </row>
    <row r="231" spans="1:19" ht="15.75" customHeight="1">
      <c r="A231" s="9"/>
      <c r="B231" s="5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5"/>
      <c r="O231" s="5"/>
      <c r="P231" s="5"/>
      <c r="Q231" s="5"/>
      <c r="R231" s="5"/>
      <c r="S231" s="2"/>
    </row>
    <row r="232" spans="1:19" ht="15.75" customHeight="1">
      <c r="A232" s="34">
        <v>12</v>
      </c>
      <c r="B232" s="35" t="s">
        <v>70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2"/>
    </row>
    <row r="233" spans="1:19" ht="15.75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2"/>
    </row>
    <row r="234" spans="1:19" ht="15.75" customHeight="1">
      <c r="A234" s="9"/>
      <c r="B234" s="5" t="s">
        <v>71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2"/>
    </row>
    <row r="235" spans="1:19" ht="15.75" customHeight="1">
      <c r="A235" s="9"/>
      <c r="B235" s="5"/>
      <c r="C235" s="5" t="s">
        <v>178</v>
      </c>
      <c r="D235" s="5"/>
      <c r="E235" s="5"/>
      <c r="F235" s="5"/>
      <c r="G235" s="5"/>
      <c r="H235" s="5"/>
      <c r="I235" s="5"/>
      <c r="J235" s="10">
        <v>7282</v>
      </c>
      <c r="K235" s="5"/>
      <c r="L235" s="5"/>
      <c r="M235" s="5"/>
      <c r="N235" s="5"/>
      <c r="O235" s="5"/>
      <c r="P235" s="5"/>
      <c r="Q235" s="5"/>
      <c r="R235" s="5"/>
      <c r="S235" s="2"/>
    </row>
    <row r="236" spans="1:19" ht="15.75" customHeight="1">
      <c r="A236" s="9"/>
      <c r="B236" s="5"/>
      <c r="C236" s="5" t="s">
        <v>179</v>
      </c>
      <c r="D236" s="5"/>
      <c r="E236" s="5"/>
      <c r="F236" s="5"/>
      <c r="G236" s="5"/>
      <c r="H236" s="5"/>
      <c r="I236" s="5"/>
      <c r="J236" s="10">
        <v>18566</v>
      </c>
      <c r="K236" s="5"/>
      <c r="L236" s="5"/>
      <c r="M236" s="5"/>
      <c r="N236" s="5"/>
      <c r="O236" s="5"/>
      <c r="P236" s="5"/>
      <c r="Q236" s="5"/>
      <c r="R236" s="5"/>
      <c r="S236" s="2"/>
    </row>
    <row r="237" spans="1:19" ht="15.75" customHeight="1">
      <c r="A237" s="9"/>
      <c r="B237" s="5"/>
      <c r="C237" s="5" t="s">
        <v>180</v>
      </c>
      <c r="D237" s="5"/>
      <c r="E237" s="5"/>
      <c r="F237" s="5"/>
      <c r="G237" s="5"/>
      <c r="H237" s="5"/>
      <c r="I237" s="5"/>
      <c r="J237" s="10">
        <v>3125</v>
      </c>
      <c r="K237" s="5"/>
      <c r="L237" s="5"/>
      <c r="M237" s="5"/>
      <c r="N237" s="5"/>
      <c r="O237" s="5"/>
      <c r="P237" s="5"/>
      <c r="Q237" s="5"/>
      <c r="R237" s="5"/>
      <c r="S237" s="2"/>
    </row>
    <row r="238" spans="1:19" ht="15.75" customHeight="1">
      <c r="A238" s="9"/>
      <c r="B238" s="5"/>
      <c r="C238" s="5" t="s">
        <v>181</v>
      </c>
      <c r="D238" s="5"/>
      <c r="E238" s="5"/>
      <c r="F238" s="5"/>
      <c r="G238" s="5"/>
      <c r="H238" s="5"/>
      <c r="I238" s="5"/>
      <c r="J238" s="10">
        <v>1135</v>
      </c>
      <c r="K238" s="5"/>
      <c r="L238" s="5"/>
      <c r="M238" s="5"/>
      <c r="N238" s="5"/>
      <c r="O238" s="5"/>
      <c r="P238" s="5"/>
      <c r="Q238" s="5"/>
      <c r="R238" s="5"/>
      <c r="S238" s="2"/>
    </row>
    <row r="239" spans="1:19" ht="15.75" customHeight="1">
      <c r="A239" s="9"/>
      <c r="B239" s="5"/>
      <c r="C239" s="5" t="s">
        <v>182</v>
      </c>
      <c r="D239" s="5"/>
      <c r="E239" s="5"/>
      <c r="F239" s="5"/>
      <c r="G239" s="5"/>
      <c r="H239" s="5"/>
      <c r="I239" s="5"/>
      <c r="J239" s="10">
        <v>947</v>
      </c>
      <c r="K239" s="5"/>
      <c r="L239" s="5"/>
      <c r="M239" s="5"/>
      <c r="N239" s="5"/>
      <c r="O239" s="5"/>
      <c r="P239" s="5"/>
      <c r="Q239" s="5"/>
      <c r="R239" s="5"/>
      <c r="S239" s="2"/>
    </row>
    <row r="240" spans="1:19" ht="15.75" customHeight="1">
      <c r="A240" s="9"/>
      <c r="B240" s="5"/>
      <c r="C240" s="5" t="s">
        <v>183</v>
      </c>
      <c r="D240" s="5"/>
      <c r="E240" s="5"/>
      <c r="F240" s="5"/>
      <c r="G240" s="5"/>
      <c r="H240" s="5"/>
      <c r="I240" s="5"/>
      <c r="J240" s="10">
        <v>1506</v>
      </c>
      <c r="K240" s="5"/>
      <c r="L240" s="5"/>
      <c r="M240" s="5"/>
      <c r="N240" s="5"/>
      <c r="O240" s="5"/>
      <c r="P240" s="5"/>
      <c r="Q240" s="5"/>
      <c r="R240" s="5"/>
      <c r="S240" s="2"/>
    </row>
    <row r="241" spans="1:19" ht="15.75" customHeight="1">
      <c r="A241" s="9"/>
      <c r="B241" s="5"/>
      <c r="C241" s="5"/>
      <c r="D241" s="5"/>
      <c r="E241" s="5"/>
      <c r="F241" s="5"/>
      <c r="G241" s="5"/>
      <c r="H241" s="5"/>
      <c r="I241" s="5"/>
      <c r="J241" s="13">
        <f>SUM(J235:J240)</f>
        <v>32561</v>
      </c>
      <c r="K241" s="5"/>
      <c r="L241" s="5"/>
      <c r="M241" s="5"/>
      <c r="N241" s="5"/>
      <c r="O241" s="5"/>
      <c r="P241" s="5"/>
      <c r="Q241" s="5"/>
      <c r="R241" s="5"/>
      <c r="S241" s="2"/>
    </row>
    <row r="242" spans="1:19" ht="15.75" customHeight="1">
      <c r="A242" s="9"/>
      <c r="B242" s="5"/>
      <c r="C242" s="5"/>
      <c r="D242" s="5"/>
      <c r="E242" s="5"/>
      <c r="F242" s="5"/>
      <c r="G242" s="5"/>
      <c r="H242" s="5"/>
      <c r="I242" s="5"/>
      <c r="J242" s="33"/>
      <c r="K242" s="5"/>
      <c r="L242" s="5"/>
      <c r="M242" s="5"/>
      <c r="N242" s="5"/>
      <c r="O242" s="5"/>
      <c r="P242" s="5"/>
      <c r="Q242" s="5"/>
      <c r="R242" s="5"/>
      <c r="S242" s="2"/>
    </row>
    <row r="243" spans="1:19" ht="15.75" customHeight="1">
      <c r="A243" s="9"/>
      <c r="B243" s="5"/>
      <c r="C243" s="5"/>
      <c r="D243" s="5"/>
      <c r="E243" s="5"/>
      <c r="F243" s="5"/>
      <c r="G243" s="5"/>
      <c r="H243" s="5"/>
      <c r="I243" s="5"/>
      <c r="J243" s="10"/>
      <c r="K243" s="5"/>
      <c r="L243" s="5"/>
      <c r="M243" s="5"/>
      <c r="N243" s="5"/>
      <c r="O243" s="5"/>
      <c r="P243" s="5"/>
      <c r="Q243" s="5"/>
      <c r="R243" s="5"/>
      <c r="S243" s="2"/>
    </row>
    <row r="244" spans="1:19" ht="15.75" customHeight="1">
      <c r="A244" s="9"/>
      <c r="B244" s="5"/>
      <c r="C244" s="5"/>
      <c r="D244" s="5"/>
      <c r="E244" s="5"/>
      <c r="F244" s="5"/>
      <c r="G244" s="5"/>
      <c r="H244" s="5"/>
      <c r="I244" s="5"/>
      <c r="J244" s="10"/>
      <c r="K244" s="5"/>
      <c r="L244" s="5"/>
      <c r="M244" s="5"/>
      <c r="N244" s="5"/>
      <c r="O244" s="5"/>
      <c r="P244" s="5"/>
      <c r="Q244" s="5"/>
      <c r="R244" s="5"/>
      <c r="S244" s="2"/>
    </row>
    <row r="245" spans="1:19" ht="15.75" customHeight="1">
      <c r="A245" s="9"/>
      <c r="B245" s="5" t="s">
        <v>72</v>
      </c>
      <c r="C245" s="5"/>
      <c r="D245" s="5"/>
      <c r="E245" s="5"/>
      <c r="F245" s="5"/>
      <c r="G245" s="5"/>
      <c r="H245" s="5"/>
      <c r="I245" s="5"/>
      <c r="J245" s="10"/>
      <c r="K245" s="5"/>
      <c r="L245" s="5"/>
      <c r="M245" s="5"/>
      <c r="N245" s="5"/>
      <c r="O245" s="5"/>
      <c r="P245" s="5"/>
      <c r="Q245" s="5"/>
      <c r="R245" s="5"/>
      <c r="S245" s="2"/>
    </row>
    <row r="246" spans="1:19" ht="15.75" customHeight="1">
      <c r="A246" s="9"/>
      <c r="B246" s="5"/>
      <c r="C246" s="5" t="s">
        <v>184</v>
      </c>
      <c r="D246" s="5"/>
      <c r="E246" s="5"/>
      <c r="F246" s="5"/>
      <c r="G246" s="5"/>
      <c r="H246" s="5"/>
      <c r="I246" s="5"/>
      <c r="J246" s="10">
        <v>7364</v>
      </c>
      <c r="K246" s="5"/>
      <c r="L246" s="5"/>
      <c r="M246" s="5"/>
      <c r="N246" s="5"/>
      <c r="O246" s="5"/>
      <c r="P246" s="5"/>
      <c r="Q246" s="5"/>
      <c r="R246" s="5"/>
      <c r="S246" s="2"/>
    </row>
    <row r="247" spans="1:19" ht="15.75" customHeight="1">
      <c r="A247" s="9"/>
      <c r="B247" s="5"/>
      <c r="C247" s="5" t="s">
        <v>185</v>
      </c>
      <c r="D247" s="5"/>
      <c r="E247" s="5"/>
      <c r="F247" s="5"/>
      <c r="G247" s="5"/>
      <c r="H247" s="5"/>
      <c r="I247" s="5"/>
      <c r="J247" s="10">
        <v>1356</v>
      </c>
      <c r="K247" s="5"/>
      <c r="L247" s="5"/>
      <c r="M247" s="5"/>
      <c r="N247" s="5"/>
      <c r="O247" s="5"/>
      <c r="P247" s="5"/>
      <c r="Q247" s="5"/>
      <c r="R247" s="5"/>
      <c r="S247" s="2"/>
    </row>
    <row r="248" spans="1:19" ht="15.75" customHeight="1">
      <c r="A248" s="9"/>
      <c r="B248" s="5"/>
      <c r="C248" s="5"/>
      <c r="D248" s="5"/>
      <c r="E248" s="5"/>
      <c r="F248" s="5"/>
      <c r="G248" s="5"/>
      <c r="H248" s="5"/>
      <c r="I248" s="5"/>
      <c r="J248" s="13">
        <f>SUM(J245:J247)</f>
        <v>8720</v>
      </c>
      <c r="K248" s="5"/>
      <c r="L248" s="5"/>
      <c r="M248" s="5"/>
      <c r="N248" s="5"/>
      <c r="O248" s="5"/>
      <c r="P248" s="5"/>
      <c r="Q248" s="5"/>
      <c r="R248" s="5"/>
      <c r="S248" s="2"/>
    </row>
    <row r="249" spans="1:19" ht="15.75" customHeight="1">
      <c r="A249" s="9"/>
      <c r="B249" s="5"/>
      <c r="C249" s="5"/>
      <c r="D249" s="5"/>
      <c r="E249" s="5"/>
      <c r="F249" s="5"/>
      <c r="G249" s="5"/>
      <c r="H249" s="5"/>
      <c r="I249" s="5"/>
      <c r="J249" s="19"/>
      <c r="K249" s="5"/>
      <c r="L249" s="5"/>
      <c r="M249" s="5"/>
      <c r="N249" s="5"/>
      <c r="O249" s="5"/>
      <c r="P249" s="5"/>
      <c r="Q249" s="5"/>
      <c r="R249" s="5"/>
      <c r="S249" s="2"/>
    </row>
    <row r="250" spans="1:19" ht="15.75" customHeight="1">
      <c r="A250" s="34">
        <v>13</v>
      </c>
      <c r="B250" s="35" t="s">
        <v>73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2"/>
    </row>
    <row r="251" spans="1:19" ht="15.75" customHeight="1">
      <c r="A251" s="9"/>
      <c r="B251" s="10" t="s">
        <v>74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2"/>
    </row>
    <row r="252" spans="1:19" ht="15.75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2"/>
    </row>
    <row r="253" spans="1:19" ht="15.75" customHeight="1">
      <c r="A253" s="34">
        <v>14</v>
      </c>
      <c r="B253" s="35" t="s">
        <v>75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2"/>
    </row>
    <row r="254" spans="1:19" ht="15.75" customHeight="1">
      <c r="A254" s="9"/>
      <c r="B254" s="10" t="s">
        <v>76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2"/>
    </row>
    <row r="255" spans="1:19" ht="15.75" customHeight="1">
      <c r="A255" s="9"/>
      <c r="B255" s="10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2"/>
    </row>
    <row r="256" spans="1:19" ht="15.75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2"/>
    </row>
    <row r="257" spans="1:19" ht="15.75" customHeight="1">
      <c r="A257" s="34">
        <v>15</v>
      </c>
      <c r="B257" s="35" t="s">
        <v>77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2"/>
    </row>
    <row r="258" spans="1:19" ht="15.75" customHeight="1">
      <c r="A258" s="9"/>
      <c r="B258" s="10" t="s">
        <v>78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2"/>
    </row>
    <row r="259" spans="1:19" ht="15.75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2"/>
    </row>
    <row r="260" spans="1:19" ht="15.75" customHeight="1">
      <c r="A260" s="34" t="s">
        <v>10</v>
      </c>
      <c r="B260" s="35" t="s">
        <v>79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2"/>
    </row>
    <row r="261" spans="1:19" ht="15.75" customHeight="1">
      <c r="A261" s="9"/>
      <c r="B261" s="5"/>
      <c r="C261" s="5"/>
      <c r="D261" s="5"/>
      <c r="E261" s="5"/>
      <c r="F261" s="5"/>
      <c r="G261" s="5"/>
      <c r="H261" s="8"/>
      <c r="I261" s="5"/>
      <c r="J261" s="8" t="s">
        <v>213</v>
      </c>
      <c r="K261" s="5"/>
      <c r="L261" s="5"/>
      <c r="M261" s="5"/>
      <c r="N261" s="5"/>
      <c r="O261" s="5"/>
      <c r="P261" s="5"/>
      <c r="Q261" s="5"/>
      <c r="R261" s="5"/>
      <c r="S261" s="2"/>
    </row>
    <row r="262" spans="1:19" ht="15.75" customHeight="1">
      <c r="A262" s="9"/>
      <c r="B262" s="5"/>
      <c r="C262" s="5"/>
      <c r="D262" s="5"/>
      <c r="E262" s="5"/>
      <c r="F262" s="5"/>
      <c r="G262" s="5"/>
      <c r="H262" s="8"/>
      <c r="I262" s="5"/>
      <c r="J262" s="8" t="s">
        <v>214</v>
      </c>
      <c r="K262" s="5"/>
      <c r="L262" s="5"/>
      <c r="M262" s="8" t="s">
        <v>220</v>
      </c>
      <c r="N262" s="5"/>
      <c r="O262" s="5"/>
      <c r="P262" s="5"/>
      <c r="Q262" s="5"/>
      <c r="R262" s="5"/>
      <c r="S262" s="2"/>
    </row>
    <row r="263" spans="1:19" ht="15.75" customHeight="1">
      <c r="A263" s="9"/>
      <c r="B263" s="5"/>
      <c r="C263" s="5"/>
      <c r="D263" s="5"/>
      <c r="E263" s="5"/>
      <c r="F263" s="5"/>
      <c r="G263" s="5"/>
      <c r="H263" s="8"/>
      <c r="I263" s="5"/>
      <c r="J263" s="8" t="s">
        <v>215</v>
      </c>
      <c r="K263" s="5"/>
      <c r="L263" s="5"/>
      <c r="M263" s="8" t="s">
        <v>221</v>
      </c>
      <c r="N263" s="5"/>
      <c r="O263" s="5"/>
      <c r="P263" s="5"/>
      <c r="Q263" s="5"/>
      <c r="R263" s="5"/>
      <c r="S263" s="2"/>
    </row>
    <row r="264" spans="1:19" ht="15.75" customHeight="1">
      <c r="A264" s="9"/>
      <c r="B264" s="5"/>
      <c r="C264" s="5"/>
      <c r="D264" s="5"/>
      <c r="E264" s="5"/>
      <c r="F264" s="5"/>
      <c r="G264" s="5"/>
      <c r="H264" s="8" t="s">
        <v>96</v>
      </c>
      <c r="I264" s="5"/>
      <c r="J264" s="8" t="s">
        <v>216</v>
      </c>
      <c r="K264" s="5"/>
      <c r="L264" s="5"/>
      <c r="M264" s="8" t="s">
        <v>222</v>
      </c>
      <c r="N264" s="5"/>
      <c r="O264" s="5"/>
      <c r="P264" s="5"/>
      <c r="Q264" s="5"/>
      <c r="R264" s="5"/>
      <c r="S264" s="2"/>
    </row>
    <row r="265" spans="1:19" ht="15.75" customHeight="1">
      <c r="A265" s="9"/>
      <c r="B265" s="5"/>
      <c r="C265" s="5"/>
      <c r="D265" s="5"/>
      <c r="E265" s="5"/>
      <c r="F265" s="5"/>
      <c r="G265" s="5"/>
      <c r="H265" s="8" t="s">
        <v>204</v>
      </c>
      <c r="I265" s="5"/>
      <c r="J265" s="8" t="s">
        <v>204</v>
      </c>
      <c r="K265" s="5"/>
      <c r="L265" s="5"/>
      <c r="M265" s="8" t="s">
        <v>204</v>
      </c>
      <c r="N265" s="5"/>
      <c r="O265" s="5"/>
      <c r="P265" s="5"/>
      <c r="Q265" s="5"/>
      <c r="R265" s="5"/>
      <c r="S265" s="2"/>
    </row>
    <row r="266" spans="1:19" ht="15.75" customHeight="1">
      <c r="A266" s="9"/>
      <c r="B266" s="5"/>
      <c r="C266" s="5" t="s">
        <v>186</v>
      </c>
      <c r="D266" s="5"/>
      <c r="E266" s="5"/>
      <c r="F266" s="5"/>
      <c r="G266" s="5"/>
      <c r="H266" s="10">
        <v>62006</v>
      </c>
      <c r="I266" s="17"/>
      <c r="J266" s="63">
        <v>-1080</v>
      </c>
      <c r="K266" s="17"/>
      <c r="L266" s="17"/>
      <c r="M266" s="10">
        <v>75745</v>
      </c>
      <c r="N266" s="5"/>
      <c r="O266" s="5"/>
      <c r="P266" s="5"/>
      <c r="Q266" s="5"/>
      <c r="R266" s="5"/>
      <c r="S266" s="2"/>
    </row>
    <row r="267" spans="1:19" ht="15.75" customHeight="1">
      <c r="A267" s="9"/>
      <c r="B267" s="5"/>
      <c r="C267" s="5" t="s">
        <v>187</v>
      </c>
      <c r="D267" s="5"/>
      <c r="E267" s="5"/>
      <c r="F267" s="5"/>
      <c r="G267" s="5"/>
      <c r="H267" s="10">
        <v>25327</v>
      </c>
      <c r="I267" s="17"/>
      <c r="J267" s="10">
        <v>3270</v>
      </c>
      <c r="K267" s="17"/>
      <c r="L267" s="17"/>
      <c r="M267" s="10">
        <v>52650</v>
      </c>
      <c r="N267" s="5"/>
      <c r="O267" s="5"/>
      <c r="P267" s="5"/>
      <c r="Q267" s="5"/>
      <c r="R267" s="5"/>
      <c r="S267" s="2"/>
    </row>
    <row r="268" spans="1:19" ht="15.75" customHeight="1">
      <c r="A268" s="9"/>
      <c r="B268" s="5"/>
      <c r="C268" s="5" t="s">
        <v>188</v>
      </c>
      <c r="D268" s="5"/>
      <c r="E268" s="5"/>
      <c r="F268" s="5"/>
      <c r="G268" s="5"/>
      <c r="H268" s="10">
        <v>2</v>
      </c>
      <c r="I268" s="17"/>
      <c r="J268" s="63">
        <v>-526</v>
      </c>
      <c r="K268" s="17"/>
      <c r="L268" s="17"/>
      <c r="M268" s="10">
        <v>9040</v>
      </c>
      <c r="N268" s="5"/>
      <c r="O268" s="5"/>
      <c r="P268" s="5"/>
      <c r="Q268" s="5"/>
      <c r="R268" s="5"/>
      <c r="S268" s="2"/>
    </row>
    <row r="269" spans="1:19" ht="15.75" customHeight="1">
      <c r="A269" s="9"/>
      <c r="B269" s="5"/>
      <c r="C269" s="5"/>
      <c r="D269" s="5"/>
      <c r="E269" s="5"/>
      <c r="F269" s="5"/>
      <c r="G269" s="5"/>
      <c r="H269" s="10"/>
      <c r="I269" s="17"/>
      <c r="J269" s="10"/>
      <c r="K269" s="17"/>
      <c r="L269" s="17"/>
      <c r="M269" s="10"/>
      <c r="N269" s="5"/>
      <c r="O269" s="5"/>
      <c r="P269" s="5"/>
      <c r="Q269" s="5"/>
      <c r="R269" s="5"/>
      <c r="S269" s="2"/>
    </row>
    <row r="270" spans="1:19" ht="15.75" customHeight="1">
      <c r="A270" s="9"/>
      <c r="B270" s="5"/>
      <c r="C270" s="5"/>
      <c r="D270" s="5"/>
      <c r="E270" s="5"/>
      <c r="F270" s="5"/>
      <c r="G270" s="5"/>
      <c r="H270" s="13">
        <f>SUM(H266:H269)</f>
        <v>87335</v>
      </c>
      <c r="I270" s="17"/>
      <c r="J270" s="13">
        <f>SUM(J266:J269)</f>
        <v>1664</v>
      </c>
      <c r="K270" s="17"/>
      <c r="L270" s="17"/>
      <c r="M270" s="13">
        <f>SUM(M266:M269)</f>
        <v>137435</v>
      </c>
      <c r="N270" s="5"/>
      <c r="O270" s="5"/>
      <c r="P270" s="5"/>
      <c r="Q270" s="5"/>
      <c r="R270" s="5"/>
      <c r="S270" s="2"/>
    </row>
    <row r="271" spans="1:19" ht="15.75" customHeight="1">
      <c r="A271" s="9"/>
      <c r="B271" s="5"/>
      <c r="C271" s="5"/>
      <c r="D271" s="5"/>
      <c r="E271" s="5"/>
      <c r="F271" s="5"/>
      <c r="G271" s="5"/>
      <c r="H271" s="18"/>
      <c r="I271" s="17"/>
      <c r="J271" s="18"/>
      <c r="K271" s="17"/>
      <c r="L271" s="17"/>
      <c r="M271" s="18"/>
      <c r="N271" s="5"/>
      <c r="O271" s="5"/>
      <c r="P271" s="5"/>
      <c r="Q271" s="5"/>
      <c r="R271" s="5"/>
      <c r="S271" s="2"/>
    </row>
    <row r="272" spans="1:19" ht="15.75" customHeight="1">
      <c r="A272" s="34">
        <v>17</v>
      </c>
      <c r="B272" s="35" t="s">
        <v>80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2"/>
    </row>
    <row r="273" spans="1:19" ht="15.75" customHeight="1">
      <c r="A273" s="34"/>
      <c r="B273" s="61" t="s">
        <v>81</v>
      </c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5"/>
      <c r="R273" s="5"/>
      <c r="S273" s="2"/>
    </row>
    <row r="274" spans="1:19" ht="15.75" customHeight="1">
      <c r="A274" s="9"/>
      <c r="B274" s="59" t="s">
        <v>82</v>
      </c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"/>
      <c r="R274" s="5"/>
      <c r="S274" s="2"/>
    </row>
    <row r="275" spans="1:19" ht="15.75" customHeight="1">
      <c r="A275" s="9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5"/>
      <c r="Q275" s="5"/>
      <c r="R275" s="5"/>
      <c r="S275" s="2"/>
    </row>
    <row r="276" spans="1:19" ht="15.75" customHeight="1">
      <c r="A276" s="34">
        <v>18</v>
      </c>
      <c r="B276" s="60" t="s">
        <v>83</v>
      </c>
      <c r="C276" s="60"/>
      <c r="D276" s="60"/>
      <c r="E276" s="60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5"/>
      <c r="Q276" s="5"/>
      <c r="R276" s="5"/>
      <c r="S276" s="2"/>
    </row>
    <row r="277" spans="1:19" ht="15.75">
      <c r="A277" s="9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5"/>
      <c r="Q277" s="5"/>
      <c r="R277" s="5"/>
      <c r="S277" s="2"/>
    </row>
    <row r="278" spans="1:19" ht="15" customHeight="1">
      <c r="A278" s="9"/>
      <c r="B278" s="59" t="s">
        <v>84</v>
      </c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"/>
      <c r="Q278" s="5"/>
      <c r="R278" s="5"/>
      <c r="S278" s="2"/>
    </row>
    <row r="279" spans="1:19" ht="15.75">
      <c r="A279" s="9"/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"/>
      <c r="Q279" s="5"/>
      <c r="R279" s="5"/>
      <c r="S279" s="2"/>
    </row>
    <row r="280" spans="1:19" ht="15.75" hidden="1">
      <c r="A280" s="9"/>
      <c r="B280" s="44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5"/>
      <c r="Q280" s="5"/>
      <c r="R280" s="5"/>
      <c r="S280" s="2"/>
    </row>
    <row r="281" spans="1:19" ht="15" customHeight="1">
      <c r="A281" s="9"/>
      <c r="B281" s="59" t="s">
        <v>85</v>
      </c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"/>
      <c r="Q281" s="5"/>
      <c r="R281" s="5"/>
      <c r="S281" s="2"/>
    </row>
    <row r="282" spans="1:19" ht="15" customHeight="1">
      <c r="A282" s="9"/>
      <c r="B282" s="59" t="s">
        <v>86</v>
      </c>
      <c r="C282" s="59"/>
      <c r="D282" s="59"/>
      <c r="E282" s="59"/>
      <c r="F282" s="59"/>
      <c r="G282" s="59"/>
      <c r="H282" s="59"/>
      <c r="I282" s="59"/>
      <c r="J282" s="59"/>
      <c r="K282" s="36"/>
      <c r="L282" s="36"/>
      <c r="M282" s="36"/>
      <c r="N282" s="36"/>
      <c r="O282" s="36"/>
      <c r="P282" s="5"/>
      <c r="Q282" s="5"/>
      <c r="R282" s="5"/>
      <c r="S282" s="2"/>
    </row>
    <row r="283" spans="1:19" ht="15.75">
      <c r="A283" s="9"/>
      <c r="B283" s="43"/>
      <c r="C283" s="43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5"/>
      <c r="Q283" s="5"/>
      <c r="R283" s="5"/>
      <c r="S283" s="2"/>
    </row>
    <row r="284" spans="1:19" ht="15" customHeight="1">
      <c r="A284" s="9"/>
      <c r="B284" s="43" t="s">
        <v>87</v>
      </c>
      <c r="C284" s="59" t="s">
        <v>189</v>
      </c>
      <c r="D284" s="59"/>
      <c r="E284" s="59"/>
      <c r="F284" s="59"/>
      <c r="G284" s="59"/>
      <c r="H284" s="59"/>
      <c r="I284" s="36"/>
      <c r="J284" s="36"/>
      <c r="K284" s="36"/>
      <c r="L284" s="36"/>
      <c r="M284" s="36"/>
      <c r="N284" s="36"/>
      <c r="O284" s="36"/>
      <c r="P284" s="5"/>
      <c r="Q284" s="5"/>
      <c r="R284" s="5"/>
      <c r="S284" s="2"/>
    </row>
    <row r="285" spans="1:19" ht="15.75" hidden="1">
      <c r="A285" s="9"/>
      <c r="B285" s="20"/>
      <c r="C285" s="44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5"/>
      <c r="Q285" s="5"/>
      <c r="R285" s="5"/>
      <c r="S285" s="2"/>
    </row>
    <row r="286" spans="1:19" ht="15.75">
      <c r="A286" s="9"/>
      <c r="B286" s="50"/>
      <c r="C286" s="44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5"/>
      <c r="Q286" s="5"/>
      <c r="R286" s="5"/>
      <c r="S286" s="2"/>
    </row>
    <row r="287" spans="1:19" ht="17.25" customHeight="1">
      <c r="A287" s="9"/>
      <c r="B287" s="50" t="s">
        <v>88</v>
      </c>
      <c r="C287" s="59" t="s">
        <v>190</v>
      </c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"/>
      <c r="Q287" s="5"/>
      <c r="R287" s="5"/>
      <c r="S287" s="2"/>
    </row>
    <row r="288" spans="1:19" ht="17.25" customHeight="1">
      <c r="A288" s="9"/>
      <c r="B288" s="50"/>
      <c r="C288" s="59" t="s">
        <v>191</v>
      </c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"/>
      <c r="Q288" s="5"/>
      <c r="R288" s="5"/>
      <c r="S288" s="2"/>
    </row>
    <row r="289" spans="1:19" ht="15.75">
      <c r="A289" s="9"/>
      <c r="B289" s="50"/>
      <c r="C289" s="44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5"/>
      <c r="Q289" s="5"/>
      <c r="R289" s="5"/>
      <c r="S289" s="2"/>
    </row>
    <row r="290" spans="1:19" ht="15" customHeight="1">
      <c r="A290" s="9"/>
      <c r="B290" s="59" t="s">
        <v>89</v>
      </c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"/>
      <c r="Q290" s="5"/>
      <c r="R290" s="5"/>
      <c r="S290" s="2"/>
    </row>
    <row r="291" spans="1:19" ht="15.75">
      <c r="A291" s="9"/>
      <c r="B291" s="43"/>
      <c r="C291" s="43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5"/>
      <c r="Q291" s="5"/>
      <c r="R291" s="5"/>
      <c r="S291" s="2"/>
    </row>
    <row r="292" spans="1:19" ht="14.25" customHeight="1">
      <c r="A292" s="9"/>
      <c r="B292" s="43" t="s">
        <v>87</v>
      </c>
      <c r="C292" s="59" t="s">
        <v>192</v>
      </c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"/>
      <c r="Q292" s="5"/>
      <c r="R292" s="5"/>
      <c r="S292" s="2"/>
    </row>
    <row r="293" spans="1:19" ht="15.75" customHeight="1">
      <c r="A293" s="9"/>
      <c r="B293" s="43"/>
      <c r="C293" s="59" t="s">
        <v>193</v>
      </c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"/>
      <c r="Q293" s="5"/>
      <c r="R293" s="5"/>
      <c r="S293" s="2"/>
    </row>
    <row r="294" spans="1:19" ht="15.75">
      <c r="A294" s="9"/>
      <c r="B294" s="20"/>
      <c r="C294" s="44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5"/>
      <c r="Q294" s="5"/>
      <c r="R294" s="5"/>
      <c r="S294" s="2"/>
    </row>
    <row r="295" spans="1:19" ht="17.25" customHeight="1">
      <c r="A295" s="9"/>
      <c r="B295" s="50" t="s">
        <v>88</v>
      </c>
      <c r="C295" s="59" t="s">
        <v>194</v>
      </c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"/>
      <c r="Q295" s="5"/>
      <c r="R295" s="5"/>
      <c r="S295" s="2"/>
    </row>
    <row r="296" spans="1:18" ht="15.75">
      <c r="A296" s="15"/>
      <c r="C296" s="5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14"/>
      <c r="Q296" s="14"/>
      <c r="R296" s="14"/>
    </row>
    <row r="297" spans="1:19" ht="17.25" customHeight="1">
      <c r="A297" s="34">
        <v>19</v>
      </c>
      <c r="B297" s="60" t="s">
        <v>90</v>
      </c>
      <c r="C297" s="60"/>
      <c r="D297" s="60"/>
      <c r="E297" s="60"/>
      <c r="F297" s="60"/>
      <c r="G297" s="36"/>
      <c r="H297" s="36"/>
      <c r="I297" s="36"/>
      <c r="J297" s="36"/>
      <c r="K297" s="36"/>
      <c r="L297" s="36"/>
      <c r="M297" s="36"/>
      <c r="N297" s="36"/>
      <c r="O297" s="36"/>
      <c r="P297" s="5"/>
      <c r="Q297" s="5"/>
      <c r="R297" s="5"/>
      <c r="S297" s="2"/>
    </row>
    <row r="298" spans="1:19" ht="15.75">
      <c r="A298" s="9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5"/>
      <c r="Q298" s="5"/>
      <c r="R298" s="5"/>
      <c r="S298" s="2"/>
    </row>
    <row r="299" spans="1:19" ht="15" customHeight="1">
      <c r="A299" s="9"/>
      <c r="B299" s="62" t="s">
        <v>226</v>
      </c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5"/>
      <c r="Q299" s="5"/>
      <c r="R299" s="5"/>
      <c r="S299" s="2"/>
    </row>
    <row r="300" spans="1:19" ht="16.5" customHeight="1">
      <c r="A300" s="9"/>
      <c r="B300" s="62" t="s">
        <v>91</v>
      </c>
      <c r="C300" s="62"/>
      <c r="D300" s="62"/>
      <c r="E300" s="62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5"/>
      <c r="Q300" s="5"/>
      <c r="R300" s="5"/>
      <c r="S300" s="2"/>
    </row>
    <row r="301" spans="1:19" ht="15.75">
      <c r="A301" s="9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5"/>
      <c r="Q301" s="5"/>
      <c r="R301" s="5"/>
      <c r="S301" s="2"/>
    </row>
    <row r="302" spans="1:19" ht="15" customHeight="1">
      <c r="A302" s="34">
        <v>20</v>
      </c>
      <c r="B302" s="60" t="s">
        <v>92</v>
      </c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36"/>
      <c r="N302" s="36"/>
      <c r="O302" s="36"/>
      <c r="P302" s="5"/>
      <c r="Q302" s="5"/>
      <c r="R302" s="5"/>
      <c r="S302" s="2"/>
    </row>
    <row r="303" spans="1:19" ht="15.75">
      <c r="A303" s="9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5"/>
      <c r="Q303" s="5"/>
      <c r="R303" s="5"/>
      <c r="S303" s="2"/>
    </row>
    <row r="304" spans="1:19" ht="16.5" customHeight="1">
      <c r="A304" s="9"/>
      <c r="B304" s="55" t="s">
        <v>93</v>
      </c>
      <c r="C304" s="55"/>
      <c r="D304" s="55"/>
      <c r="E304" s="55"/>
      <c r="F304" s="55"/>
      <c r="G304" s="55"/>
      <c r="H304" s="55"/>
      <c r="I304" s="36"/>
      <c r="J304" s="36"/>
      <c r="K304" s="36"/>
      <c r="L304" s="36"/>
      <c r="M304" s="36"/>
      <c r="N304" s="36"/>
      <c r="O304" s="36"/>
      <c r="P304" s="5"/>
      <c r="Q304" s="5"/>
      <c r="R304" s="5"/>
      <c r="S304" s="2"/>
    </row>
    <row r="305" spans="1:19" ht="15.75">
      <c r="A305" s="9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5"/>
      <c r="Q305" s="5"/>
      <c r="R305" s="5"/>
      <c r="S305" s="2"/>
    </row>
    <row r="306" spans="1:19" ht="17.25" customHeight="1">
      <c r="A306" s="34">
        <v>21</v>
      </c>
      <c r="B306" s="60" t="s">
        <v>94</v>
      </c>
      <c r="C306" s="60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5"/>
      <c r="Q306" s="5"/>
      <c r="R306" s="5"/>
      <c r="S306" s="2"/>
    </row>
    <row r="307" spans="1:19" ht="15.75">
      <c r="A307" s="9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5"/>
      <c r="Q307" s="5"/>
      <c r="R307" s="5"/>
      <c r="S307" s="2"/>
    </row>
    <row r="308" spans="1:19" ht="15" customHeight="1">
      <c r="A308" s="5"/>
      <c r="B308" s="55" t="s">
        <v>95</v>
      </c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36"/>
      <c r="N308" s="36"/>
      <c r="O308" s="36"/>
      <c r="P308" s="5"/>
      <c r="Q308" s="5"/>
      <c r="R308" s="5"/>
      <c r="S308" s="2"/>
    </row>
    <row r="309" spans="1:19" ht="15.75">
      <c r="A309" s="9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5"/>
      <c r="Q309" s="5"/>
      <c r="R309" s="5"/>
      <c r="S309" s="2"/>
    </row>
    <row r="310" spans="1:19" ht="15.75">
      <c r="A310" s="9"/>
      <c r="B310" s="43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5"/>
      <c r="Q310" s="5"/>
      <c r="R310" s="5"/>
      <c r="S310" s="2"/>
    </row>
    <row r="311" spans="1:19" ht="15.75">
      <c r="A311" s="9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5"/>
      <c r="Q311" s="5"/>
      <c r="R311" s="5"/>
      <c r="S311" s="2"/>
    </row>
    <row r="312" spans="1:19" ht="15.75">
      <c r="A312" s="5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5"/>
      <c r="Q312" s="5"/>
      <c r="R312" s="5"/>
      <c r="S312" s="2"/>
    </row>
    <row r="313" spans="1:19" ht="15.75">
      <c r="A313" s="5" t="s">
        <v>11</v>
      </c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5"/>
      <c r="Q313" s="5"/>
      <c r="R313" s="5"/>
      <c r="S313" s="2"/>
    </row>
    <row r="314" spans="1:19" ht="15.75">
      <c r="A314" s="5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5"/>
      <c r="Q314" s="5"/>
      <c r="R314" s="5"/>
      <c r="S314" s="2"/>
    </row>
    <row r="315" spans="1:19" ht="15.75">
      <c r="A315" s="5" t="s">
        <v>12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5"/>
      <c r="Q315" s="5"/>
      <c r="R315" s="5"/>
      <c r="S315" s="2"/>
    </row>
    <row r="316" spans="1:19" ht="15.75">
      <c r="A316" s="5" t="s">
        <v>13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2"/>
    </row>
    <row r="317" spans="1:19" ht="15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2"/>
    </row>
    <row r="318" spans="1:19" ht="15.75">
      <c r="A318" s="5" t="s">
        <v>14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2"/>
    </row>
    <row r="319" spans="1:19" ht="15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2"/>
    </row>
    <row r="320" spans="1:18" ht="15.75">
      <c r="A320" s="14" t="s">
        <v>15</v>
      </c>
      <c r="B320" s="14"/>
      <c r="C320" s="52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15.75">
      <c r="A321" s="53" t="s">
        <v>16</v>
      </c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15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15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15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5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15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15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15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15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15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15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15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5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5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15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15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5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15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15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15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15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15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15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15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15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15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15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15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15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15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15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15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15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5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15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15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15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15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15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15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15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15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15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15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15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15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15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15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15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</sheetData>
  <mergeCells count="43">
    <mergeCell ref="B304:H304"/>
    <mergeCell ref="B306:C306"/>
    <mergeCell ref="B308:L308"/>
    <mergeCell ref="B161:M161"/>
    <mergeCell ref="B297:F297"/>
    <mergeCell ref="B299:O299"/>
    <mergeCell ref="B300:E300"/>
    <mergeCell ref="B302:L302"/>
    <mergeCell ref="B290:O290"/>
    <mergeCell ref="C292:O292"/>
    <mergeCell ref="C293:O293"/>
    <mergeCell ref="C295:O295"/>
    <mergeCell ref="B282:J282"/>
    <mergeCell ref="C284:H284"/>
    <mergeCell ref="C287:O287"/>
    <mergeCell ref="C288:O288"/>
    <mergeCell ref="B276:E276"/>
    <mergeCell ref="B278:O278"/>
    <mergeCell ref="B279:O279"/>
    <mergeCell ref="B281:O281"/>
    <mergeCell ref="C220:O220"/>
    <mergeCell ref="C221:P221"/>
    <mergeCell ref="B273:P273"/>
    <mergeCell ref="B274:P274"/>
    <mergeCell ref="B216:O216"/>
    <mergeCell ref="B217:E217"/>
    <mergeCell ref="B218:O218"/>
    <mergeCell ref="B219:J219"/>
    <mergeCell ref="C206:O206"/>
    <mergeCell ref="B212:E212"/>
    <mergeCell ref="B213:O213"/>
    <mergeCell ref="B214:O214"/>
    <mergeCell ref="C201:M201"/>
    <mergeCell ref="C203:O203"/>
    <mergeCell ref="C204:O204"/>
    <mergeCell ref="C205:O205"/>
    <mergeCell ref="B197:J197"/>
    <mergeCell ref="B198:O198"/>
    <mergeCell ref="C200:O200"/>
    <mergeCell ref="B164:Q164"/>
    <mergeCell ref="B165:Q165"/>
    <mergeCell ref="B168:H168"/>
    <mergeCell ref="B163:E163"/>
  </mergeCells>
  <printOptions/>
  <pageMargins left="0.5" right="0.5027777777777778" top="0.5" bottom="0.40347222222222223" header="0" footer="0"/>
  <pageSetup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